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360" yWindow="60" windowWidth="13980" windowHeight="8580"/>
  </bookViews>
  <sheets>
    <sheet name="Reisekosten" sheetId="1" r:id="rId1"/>
    <sheet name="Reisezweck" sheetId="2" r:id="rId2"/>
    <sheet name="Verpflegungspauschale 2020" sheetId="4" r:id="rId3"/>
  </sheets>
  <definedNames>
    <definedName name="_xlnm.Print_Area" localSheetId="0">Reisekosten!$A$1:$Q$56</definedName>
    <definedName name="_xlnm.Print_Area" localSheetId="1">Reisezweck!$A$1:$B$33</definedName>
  </definedNames>
  <calcPr calcId="152511"/>
</workbook>
</file>

<file path=xl/calcChain.xml><?xml version="1.0" encoding="utf-8"?>
<calcChain xmlns="http://schemas.openxmlformats.org/spreadsheetml/2006/main">
  <c r="D8" i="1" l="1"/>
  <c r="D9" i="1"/>
  <c r="M9" i="1" s="1"/>
  <c r="D10" i="1"/>
  <c r="D11" i="1"/>
  <c r="M11" i="1" s="1"/>
  <c r="D12" i="1"/>
  <c r="D13" i="1"/>
  <c r="I39" i="1"/>
  <c r="M10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8" i="1"/>
  <c r="O41" i="1" l="1"/>
  <c r="N41" i="1"/>
  <c r="K41" i="1"/>
  <c r="J41" i="1"/>
  <c r="H41" i="1"/>
  <c r="G41" i="1"/>
  <c r="I40" i="1"/>
  <c r="I41" i="1" s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L41" i="1" l="1"/>
  <c r="F45" i="1" l="1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</calcChain>
</file>

<file path=xl/sharedStrings.xml><?xml version="1.0" encoding="utf-8"?>
<sst xmlns="http://schemas.openxmlformats.org/spreadsheetml/2006/main" count="307" uniqueCount="300">
  <si>
    <t>Reisetag</t>
  </si>
  <si>
    <t>Dauer</t>
  </si>
  <si>
    <t>R E I S E -</t>
  </si>
  <si>
    <t>Fahrtkosten
Bahn, Taxi</t>
  </si>
  <si>
    <t>Spesen</t>
  </si>
  <si>
    <r>
      <t xml:space="preserve">   REISEKOSTEN  </t>
    </r>
    <r>
      <rPr>
        <sz val="10"/>
        <rFont val="Arial"/>
        <family val="2"/>
      </rPr>
      <t xml:space="preserve"> (Nachweis lt. Anhängenden Belegen)</t>
    </r>
  </si>
  <si>
    <t xml:space="preserve">   Abrechnungsmonat:</t>
  </si>
  <si>
    <t>Gefahrene Ges.-Kilometer</t>
  </si>
  <si>
    <t xml:space="preserve"> = EUR </t>
  </si>
  <si>
    <t xml:space="preserve">X Kilometersatz  </t>
  </si>
  <si>
    <t>Gesamtbetrag</t>
  </si>
  <si>
    <t xml:space="preserve">  LA</t>
  </si>
  <si>
    <t xml:space="preserve">  Gesamtbetrag</t>
  </si>
  <si>
    <t>Kz:</t>
  </si>
  <si>
    <t>Pers.-Nr.</t>
  </si>
  <si>
    <t xml:space="preserve">   Reisezweck/Erläuterung/Belege</t>
  </si>
  <si>
    <t>Unterschrift des Antragstellers:</t>
  </si>
  <si>
    <t xml:space="preserve">  Außenstellen-/Abteilungsleiter</t>
  </si>
  <si>
    <t xml:space="preserve">  Vorgeprüft und</t>
  </si>
  <si>
    <t xml:space="preserve">  genehmigt:</t>
  </si>
  <si>
    <t xml:space="preserve">  Rechnerisch richtig:</t>
  </si>
  <si>
    <t xml:space="preserve">  Reisekosten-Abrechnungsstelle</t>
  </si>
  <si>
    <r>
      <t xml:space="preserve">  Reisekosten-Abrechnung </t>
    </r>
    <r>
      <rPr>
        <sz val="8"/>
        <rFont val="Arial"/>
        <family val="2"/>
      </rPr>
      <t>Monat</t>
    </r>
  </si>
  <si>
    <t xml:space="preserve">  für</t>
  </si>
  <si>
    <t xml:space="preserve">  Abteilung/Außenstelle</t>
  </si>
  <si>
    <t xml:space="preserve">  Zur Zahlung angewiesen:</t>
  </si>
  <si>
    <r>
      <t xml:space="preserve"> Nur von
 </t>
    </r>
    <r>
      <rPr>
        <b/>
        <sz val="11"/>
        <rFont val="Arial"/>
        <family val="2"/>
      </rPr>
      <t xml:space="preserve">ZENTRALE
</t>
    </r>
    <r>
      <rPr>
        <sz val="11"/>
        <rFont val="Arial"/>
        <family val="2"/>
      </rPr>
      <t xml:space="preserve"> auszufüllen</t>
    </r>
  </si>
  <si>
    <t>(Reisezweck)</t>
  </si>
  <si>
    <t>Datum:</t>
  </si>
  <si>
    <t xml:space="preserve">  Reisezweck auf dem Tabellenblatt</t>
  </si>
  <si>
    <t xml:space="preserve">  (Reisezweck) eintragen!</t>
  </si>
  <si>
    <t>(Reisekosten)</t>
  </si>
  <si>
    <t>11415 Excel 10/03 Blatt - 2 -</t>
  </si>
  <si>
    <r>
      <t xml:space="preserve">gefah-
rene
Kilo-
meter
mit
</t>
    </r>
    <r>
      <rPr>
        <u/>
        <sz val="8"/>
        <rFont val="Arial"/>
        <family val="2"/>
      </rPr>
      <t>eigenem</t>
    </r>
    <r>
      <rPr>
        <sz val="8"/>
        <rFont val="Arial"/>
        <family val="2"/>
      </rPr>
      <t xml:space="preserve">
PKW</t>
    </r>
  </si>
  <si>
    <t>Reisezweck</t>
  </si>
  <si>
    <t>erhaltene Mahlzeiten eintragen</t>
  </si>
  <si>
    <t>Frühstück</t>
  </si>
  <si>
    <t>Mittagessen</t>
  </si>
  <si>
    <t>Abendessen</t>
  </si>
  <si>
    <t>Übernachtungs kosten</t>
  </si>
  <si>
    <t>Übernachtungs nebenkosten (Frühstück,…)</t>
  </si>
  <si>
    <t>Bei nicht ausgefüllten Feldern gehen wir davon aus, das die Mahlzeit erhalten wurde</t>
  </si>
  <si>
    <t xml:space="preserve">Die Felder 8, 9 und 10 füllen sie bitte wie folgt aus: X = erhalten / 0 = nicht erhalten. </t>
  </si>
  <si>
    <r>
      <rPr>
        <b/>
        <sz val="12"/>
        <rFont val="Calibri"/>
        <family val="2"/>
      </rPr>
      <t>Hinweis :</t>
    </r>
    <r>
      <rPr>
        <sz val="12"/>
        <rFont val="Calibri"/>
        <family val="2"/>
      </rPr>
      <t xml:space="preserve"> Für Spesen müssen die gelb makierten Felder ausgefüllt werden!</t>
    </r>
  </si>
  <si>
    <t>Nebenkosten (Parkgebühren, Kurtaxe etc.)</t>
  </si>
  <si>
    <t>Land</t>
  </si>
  <si>
    <t>Mind. 24 Stunden, Betrag in Euro</t>
  </si>
  <si>
    <t>Ab 8 bis 24 Stunden, Betrag in Euro</t>
  </si>
  <si>
    <t>Pauschale für eine Übernachtung in Euro</t>
  </si>
  <si>
    <t>Deutschland</t>
  </si>
  <si>
    <t>Afghanistan</t>
  </si>
  <si>
    <t>Ägypten</t>
  </si>
  <si>
    <t>Äthiopien</t>
  </si>
  <si>
    <t>Äquatorialguinea</t>
  </si>
  <si>
    <t>Albanien</t>
  </si>
  <si>
    <t>Algerien</t>
  </si>
  <si>
    <t>Andorra</t>
  </si>
  <si>
    <t>Angola</t>
  </si>
  <si>
    <t>Argentinien</t>
  </si>
  <si>
    <t>Armenien</t>
  </si>
  <si>
    <t>Aserbaidschan</t>
  </si>
  <si>
    <t>Australien (Canberra)</t>
  </si>
  <si>
    <t>Australien (Sydney)</t>
  </si>
  <si>
    <t>Australien (Rest)</t>
  </si>
  <si>
    <t>Bahrain</t>
  </si>
  <si>
    <t>Bangladesch</t>
  </si>
  <si>
    <t>Barbados</t>
  </si>
  <si>
    <t>Belgien</t>
  </si>
  <si>
    <t>Benin</t>
  </si>
  <si>
    <t>Bolivien</t>
  </si>
  <si>
    <t>Bosnien + Herzegowina</t>
  </si>
  <si>
    <t>Botsuana</t>
  </si>
  <si>
    <t>Brasilien (Brasilia)</t>
  </si>
  <si>
    <t>Brasilien (Rio de Janeiro)</t>
  </si>
  <si>
    <t>Brasilien (Sao Paulo)</t>
  </si>
  <si>
    <t>Brasilien (Rest)</t>
  </si>
  <si>
    <t>Brunei</t>
  </si>
  <si>
    <t>Bulgarien</t>
  </si>
  <si>
    <t>Burkina Faso</t>
  </si>
  <si>
    <t>Burundi</t>
  </si>
  <si>
    <t>Chile</t>
  </si>
  <si>
    <t>China (Chengdu)</t>
  </si>
  <si>
    <t>China (Hongkong)</t>
  </si>
  <si>
    <t>China (Kanton)</t>
  </si>
  <si>
    <t>China (Peking)</t>
  </si>
  <si>
    <t>China (Shanghai)</t>
  </si>
  <si>
    <t>China (Rest)</t>
  </si>
  <si>
    <t>Costa Rica</t>
  </si>
  <si>
    <t>Côte d’Ivoire</t>
  </si>
  <si>
    <t>Dänemark</t>
  </si>
  <si>
    <t>Dominikanische Republik</t>
  </si>
  <si>
    <t>Dschibuti</t>
  </si>
  <si>
    <t>Ecuador</t>
  </si>
  <si>
    <t>El Salvador</t>
  </si>
  <si>
    <t>Eritrea</t>
  </si>
  <si>
    <t>Estland</t>
  </si>
  <si>
    <t>Fidschi</t>
  </si>
  <si>
    <t>Finnland</t>
  </si>
  <si>
    <t>Frankreich (Lyon)</t>
  </si>
  <si>
    <t>Frankreich (Marseille)</t>
  </si>
  <si>
    <t>Frankreich (Paris)</t>
  </si>
  <si>
    <t>Frankreich (Straßburg)</t>
  </si>
  <si>
    <t>Frankreich (Rest)</t>
  </si>
  <si>
    <t>Gabun</t>
  </si>
  <si>
    <t>Gambia</t>
  </si>
  <si>
    <t>Georgien</t>
  </si>
  <si>
    <t>24&gt;</t>
  </si>
  <si>
    <t>Ghana</t>
  </si>
  <si>
    <t>Griechenland (Athen)</t>
  </si>
  <si>
    <t>Griechenland (Rest)</t>
  </si>
  <si>
    <t>Großbritannien (London)</t>
  </si>
  <si>
    <t>Großbritannien + Nordirland (Rest)</t>
  </si>
  <si>
    <t>Guatemala</t>
  </si>
  <si>
    <t>Guinea</t>
  </si>
  <si>
    <t>Guinea-Bissau</t>
  </si>
  <si>
    <t>Haiti</t>
  </si>
  <si>
    <t>Honduras</t>
  </si>
  <si>
    <t>Indien (Bangalore)</t>
  </si>
  <si>
    <t>Indien (Chennai)</t>
  </si>
  <si>
    <t>Indien (Kalkutta)</t>
  </si>
  <si>
    <t>Indien (Mumbai)</t>
  </si>
  <si>
    <t>Indien (Neu Delhi)</t>
  </si>
  <si>
    <t>Indien (Rest)</t>
  </si>
  <si>
    <t>Indonesien</t>
  </si>
  <si>
    <t>Iran</t>
  </si>
  <si>
    <t>Irland</t>
  </si>
  <si>
    <t>Island</t>
  </si>
  <si>
    <t>Israel</t>
  </si>
  <si>
    <t>Italien (Mailand)</t>
  </si>
  <si>
    <t>Italien (Rom)</t>
  </si>
  <si>
    <t>Italien (Rest)</t>
  </si>
  <si>
    <t>Jamaika</t>
  </si>
  <si>
    <t>Japan (Tokio)</t>
  </si>
  <si>
    <t>Japan (Rest)</t>
  </si>
  <si>
    <t>Jemen</t>
  </si>
  <si>
    <t>Jordanien</t>
  </si>
  <si>
    <t>Kambodscha</t>
  </si>
  <si>
    <t>Kamerun</t>
  </si>
  <si>
    <t>Kanada (Ottawa)</t>
  </si>
  <si>
    <t>Kanada (Toronto)</t>
  </si>
  <si>
    <t>Kanada (Vancouver)</t>
  </si>
  <si>
    <t>Kanada (Rest)</t>
  </si>
  <si>
    <t>Kap Verde</t>
  </si>
  <si>
    <t>Kasachstan</t>
  </si>
  <si>
    <t>Katar</t>
  </si>
  <si>
    <t>Kenia</t>
  </si>
  <si>
    <t>Kirgisistan</t>
  </si>
  <si>
    <t>Kolumbien</t>
  </si>
  <si>
    <t>Kongo (Republik)</t>
  </si>
  <si>
    <t>Kongo (Demokratische Republik)</t>
  </si>
  <si>
    <t>Korea (Demokratische Volksrepublik)</t>
  </si>
  <si>
    <t>Korea (Republik)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</si>
  <si>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</si>
  <si>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</si>
  <si>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</si>
  <si>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</si>
  <si>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</si>
  <si>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</si>
  <si>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</si>
  <si>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</si>
  <si>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</si>
  <si>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</si>
  <si>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</si>
  <si>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</si>
  <si>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</si>
  <si>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</si>
  <si>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</si>
  <si>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</si>
  <si>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</si>
  <si>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</si>
  <si>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</si>
  <si>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Marshall Inseln</t>
  </si>
  <si>
    <t>Mauretanien</t>
  </si>
  <si>
    <t>Mauritius</t>
  </si>
  <si>
    <t>Mazedonien</t>
  </si>
  <si>
    <t>Mexiko</t>
  </si>
  <si>
    <t>Moldau (Republik)</t>
  </si>
  <si>
    <t>Monaco</t>
  </si>
  <si>
    <t>Mongolei</t>
  </si>
  <si>
    <t>Montenegro</t>
  </si>
  <si>
    <t>Mosambik</t>
  </si>
  <si>
    <t>Myanmar</t>
  </si>
  <si>
    <t>Namibia</t>
  </si>
  <si>
    <t>Nepal</t>
  </si>
  <si>
    <t>Neuseeland</t>
  </si>
  <si>
    <t>Nicaragua</t>
  </si>
  <si>
    <t>Niederlande</t>
  </si>
  <si>
    <t>Niger</t>
  </si>
  <si>
    <t>Nigeria</t>
  </si>
  <si>
    <t>Norwegen</t>
  </si>
  <si>
    <t>Österreich</t>
  </si>
  <si>
    <t>Oman</t>
  </si>
  <si>
    <t>Pakistan (Islamabad)</t>
  </si>
  <si>
    <t>Pakistan (Rest)</t>
  </si>
  <si>
    <t>Palau</t>
  </si>
  <si>
    <t>Panama</t>
  </si>
  <si>
    <t>Papua-Neuguinea</t>
  </si>
  <si>
    <t>Paraguay</t>
  </si>
  <si>
    <t>Peru</t>
  </si>
  <si>
    <t>Philippinen</t>
  </si>
  <si>
    <t>Polen (Breslau)</t>
  </si>
  <si>
    <t>Polen (Danzig)</t>
  </si>
  <si>
    <t>Polen (Krakau)</t>
  </si>
  <si>
    <t>Polen (Warschau)</t>
  </si>
  <si>
    <t>Polen (Rest)</t>
  </si>
  <si>
    <t>Portugal</t>
  </si>
  <si>
    <t>Ruanda</t>
  </si>
  <si>
    <t>Rumänien (Bukarest)</t>
  </si>
  <si>
    <t>Rumänien (Rest)</t>
  </si>
  <si>
    <t>Russische Föderation (Jekatarinburg)</t>
  </si>
  <si>
    <t>Russische Föderation (Moskau)</t>
  </si>
  <si>
    <t>Russische Föderation (St. Petersburg)</t>
  </si>
  <si>
    <t>Russische Föderation (Rest)</t>
  </si>
  <si>
    <t>Sambia</t>
  </si>
  <si>
    <t>Samoa</t>
  </si>
  <si>
    <t>San Marino</t>
  </si>
  <si>
    <t>São Tomé (Príncipe)</t>
  </si>
  <si>
    <t>Saudi-Arabien (Djidda)</t>
  </si>
  <si>
    <t>Saudi-Arabien (Riad)</t>
  </si>
  <si>
    <t>Saudi-Arabien (Rest)</t>
  </si>
  <si>
    <t>Schweden</t>
  </si>
  <si>
    <t>Schweiz (Genf)</t>
  </si>
  <si>
    <t>Schweiz (Rest)</t>
  </si>
  <si>
    <t>Senegal</t>
  </si>
  <si>
    <t>Serbien</t>
  </si>
  <si>
    <t>Sierra Leone</t>
  </si>
  <si>
    <t>Simbabwe</t>
  </si>
  <si>
    <t>Singapur</t>
  </si>
  <si>
    <t>Slowakische Republik</t>
  </si>
  <si>
    <t>Slowenien</t>
  </si>
  <si>
    <t>Spanien (Barcelona)</t>
  </si>
  <si>
    <t>Spanien (Kanarische Inseln)</t>
  </si>
  <si>
    <t>Spanien (Madrid)</t>
  </si>
  <si>
    <t>Spanien (Palma de Mallorca)</t>
  </si>
  <si>
    <t>Spanien (Rest)</t>
  </si>
  <si>
    <t>Sri Lanka</t>
  </si>
  <si>
    <t>Sudan</t>
  </si>
  <si>
    <t>Südafrika (Kapstadt)</t>
  </si>
  <si>
    <t>Südafrika (Johannisburg)</t>
  </si>
  <si>
    <t>Südafrika (Rest)</t>
  </si>
  <si>
    <t>Südsudan</t>
  </si>
  <si>
    <t>Syrien</t>
  </si>
  <si>
    <t>Tadschikistan</t>
  </si>
  <si>
    <t>Taiwan</t>
  </si>
  <si>
    <t>Tansania</t>
  </si>
  <si>
    <t>Thailand</t>
  </si>
  <si>
    <t>Togo</t>
  </si>
  <si>
    <t>Tonga</t>
  </si>
  <si>
    <t>Trinidad + Tobago</t>
  </si>
  <si>
    <t>Tschad</t>
  </si>
  <si>
    <t>Tschechische Republik</t>
  </si>
  <si>
    <t>Türkei (Istanbul)</t>
  </si>
  <si>
    <t>Türkei (Izmir)</t>
  </si>
  <si>
    <t>Türkei (Rest)</t>
  </si>
  <si>
    <t>Tunesien</t>
  </si>
  <si>
    <t>Turkmenistan</t>
  </si>
  <si>
    <t>Uganda</t>
  </si>
  <si>
    <t>Ukraine</t>
  </si>
  <si>
    <t>Ungarn</t>
  </si>
  <si>
    <t>Uruguay</t>
  </si>
  <si>
    <t>USA (Atlanta)</t>
  </si>
  <si>
    <t>USA (Boston)</t>
  </si>
  <si>
    <t>USA (Chicago)</t>
  </si>
  <si>
    <t>USA (Houston)</t>
  </si>
  <si>
    <t>USA (Los Angeles)</t>
  </si>
  <si>
    <t>USA (Miami)</t>
  </si>
  <si>
    <t>USA (New York City)</t>
  </si>
  <si>
    <t>USA (San Francisco)</t>
  </si>
  <si>
    <t>USA (Washington D.C.)</t>
  </si>
  <si>
    <t>USA (Rest)</t>
  </si>
  <si>
    <t>Usbekistan</t>
  </si>
  <si>
    <t>Vatikanstaat</t>
  </si>
  <si>
    <t>Venezuela</t>
  </si>
  <si>
    <t>Vereinigte Arabische Emirate</t>
  </si>
  <si>
    <t>Vietnam</t>
  </si>
  <si>
    <t>Weißrussland</t>
  </si>
  <si>
    <t>Zentralafrikanische Republik</t>
  </si>
  <si>
    <t>Zypern</t>
  </si>
  <si>
    <t xml:space="preserve">7% MwSt </t>
  </si>
  <si>
    <t>19% MwSt</t>
  </si>
  <si>
    <t>x</t>
  </si>
  <si>
    <t>o</t>
  </si>
  <si>
    <t>Uhr</t>
  </si>
  <si>
    <t>Std</t>
  </si>
  <si>
    <t>ausfüllen</t>
  </si>
  <si>
    <t>zum Ausfüllen</t>
  </si>
  <si>
    <t>bitte auswählen</t>
  </si>
  <si>
    <t>Sonstiges (bitte Land eintragen)</t>
  </si>
  <si>
    <t>auswählen oder x/o eintragen</t>
  </si>
  <si>
    <t>11417 Excel 02/20 Blatt - 1 -</t>
  </si>
  <si>
    <t>Formular ab 01.02.2020</t>
  </si>
  <si>
    <t>Betrag</t>
  </si>
  <si>
    <t>ja/nein</t>
  </si>
  <si>
    <t>ja</t>
  </si>
  <si>
    <t>nein</t>
  </si>
  <si>
    <t>6.1</t>
  </si>
  <si>
    <t>6.2</t>
  </si>
  <si>
    <t>ausw.</t>
  </si>
  <si>
    <r>
      <t xml:space="preserve">Antritt (bitte im Format </t>
    </r>
    <r>
      <rPr>
        <b/>
        <sz val="9"/>
        <rFont val="Arial"/>
        <family val="2"/>
      </rPr>
      <t>00:00</t>
    </r>
    <r>
      <rPr>
        <sz val="9"/>
        <rFont val="Arial"/>
        <family val="2"/>
      </rPr>
      <t xml:space="preserve"> eingeben)</t>
    </r>
  </si>
  <si>
    <r>
      <t xml:space="preserve">Ende  (bitte im Format </t>
    </r>
    <r>
      <rPr>
        <b/>
        <sz val="10"/>
        <rFont val="Arial"/>
        <family val="2"/>
      </rPr>
      <t>00:00</t>
    </r>
    <r>
      <rPr>
        <sz val="10"/>
        <rFont val="Arial"/>
        <family val="2"/>
      </rPr>
      <t xml:space="preserve"> eingeben)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</si>
</sst>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mmmm\ yyyy"/>
    <numFmt numFmtId="165" formatCode="d/m/"/>
    <numFmt numFmtId="166" formatCode="0\ &quot;X Kilometersatz&quot;"/>
    <numFmt numFmtId="167" formatCode="0\ \ "/>
    <numFmt numFmtId="168" formatCode="dddd\,\ d/\ mmmm\ yyyy"/>
    <numFmt numFmtId="169" formatCode="0.0"/>
    <numFmt numFmtId="170" formatCode="h:mm;@"/>
    <numFmt numFmtId="171" formatCode="#,##0.00\ &quot;€&quot;"/>
    <numFmt numFmtId="172" formatCode="[$-407]d/\ mmm/;@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u/>
      <sz val="8.9"/>
      <name val="Calibri"/>
      <family val="2"/>
      <scheme val="minor"/>
    </font>
    <font>
      <sz val="12"/>
      <name val="Calibri"/>
      <family val="2"/>
      <scheme val="minor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rgb="FFEEEEEE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</cellStyleXfs>
  <cellXfs count="2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/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168" fontId="0" fillId="0" borderId="8" xfId="0" applyNumberFormat="1" applyBorder="1" applyAlignment="1">
      <alignment vertical="center"/>
    </xf>
    <xf numFmtId="22" fontId="0" fillId="0" borderId="0" xfId="0" applyNumberFormat="1" applyAlignment="1">
      <alignment vertical="center"/>
    </xf>
    <xf numFmtId="169" fontId="0" fillId="0" borderId="0" xfId="0" applyNumberFormat="1" applyAlignment="1">
      <alignment vertical="center"/>
    </xf>
    <xf numFmtId="169" fontId="0" fillId="0" borderId="0" xfId="0" applyNumberFormat="1" applyAlignment="1">
      <alignment horizontal="right" vertical="center"/>
    </xf>
    <xf numFmtId="0" fontId="0" fillId="0" borderId="0" xfId="0" applyAlignment="1">
      <alignment horizontal="right"/>
    </xf>
    <xf numFmtId="0" fontId="3" fillId="0" borderId="8" xfId="0" applyFont="1" applyBorder="1" applyAlignment="1" applyProtection="1">
      <alignment horizontal="left" vertical="center" wrapText="1"/>
      <protection locked="0"/>
    </xf>
    <xf numFmtId="20" fontId="3" fillId="0" borderId="8" xfId="0" applyNumberFormat="1" applyFont="1" applyBorder="1" applyAlignment="1" applyProtection="1">
      <alignment horizontal="left" vertical="center" wrapText="1"/>
      <protection locked="0"/>
    </xf>
    <xf numFmtId="21" fontId="3" fillId="0" borderId="8" xfId="0" applyNumberFormat="1" applyFont="1" applyBorder="1" applyAlignment="1" applyProtection="1">
      <alignment horizontal="left" vertical="center" wrapText="1"/>
      <protection locked="0"/>
    </xf>
    <xf numFmtId="169" fontId="0" fillId="0" borderId="8" xfId="0" applyNumberFormat="1" applyBorder="1" applyAlignment="1" applyProtection="1">
      <alignment horizontal="right" vertical="center"/>
      <protection locked="0"/>
    </xf>
    <xf numFmtId="170" fontId="0" fillId="0" borderId="8" xfId="0" applyNumberFormat="1" applyBorder="1" applyAlignment="1" applyProtection="1">
      <alignment vertical="center"/>
      <protection locked="0"/>
    </xf>
    <xf numFmtId="170" fontId="2" fillId="0" borderId="8" xfId="0" applyNumberFormat="1" applyFont="1" applyBorder="1" applyAlignment="1" applyProtection="1">
      <alignment vertical="center"/>
      <protection locked="0"/>
    </xf>
    <xf numFmtId="171" fontId="15" fillId="0" borderId="35" xfId="0" applyNumberFormat="1" applyFont="1" applyBorder="1" applyAlignment="1">
      <alignment vertical="center" wrapText="1"/>
    </xf>
    <xf numFmtId="171" fontId="0" fillId="0" borderId="0" xfId="0" applyNumberFormat="1"/>
    <xf numFmtId="0" fontId="16" fillId="0" borderId="35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171" fontId="16" fillId="0" borderId="8" xfId="0" applyNumberFormat="1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171" fontId="15" fillId="0" borderId="8" xfId="0" applyNumberFormat="1" applyFont="1" applyBorder="1" applyAlignment="1">
      <alignment vertical="center" wrapText="1"/>
    </xf>
    <xf numFmtId="171" fontId="16" fillId="0" borderId="8" xfId="0" applyNumberFormat="1" applyFont="1" applyBorder="1" applyAlignment="1">
      <alignment vertical="center" wrapText="1"/>
    </xf>
    <xf numFmtId="171" fontId="16" fillId="0" borderId="35" xfId="0" applyNumberFormat="1" applyFont="1" applyBorder="1" applyAlignment="1">
      <alignment vertical="center" wrapText="1"/>
    </xf>
    <xf numFmtId="0" fontId="1" fillId="6" borderId="8" xfId="0" applyFont="1" applyFill="1" applyBorder="1" applyAlignment="1">
      <alignment wrapText="1"/>
    </xf>
    <xf numFmtId="171" fontId="0" fillId="6" borderId="8" xfId="0" applyNumberFormat="1" applyFill="1" applyBorder="1"/>
    <xf numFmtId="171" fontId="0" fillId="0" borderId="8" xfId="0" applyNumberFormat="1" applyBorder="1" applyAlignment="1" applyProtection="1">
      <alignment vertical="center"/>
      <protection locked="0"/>
    </xf>
    <xf numFmtId="171" fontId="0" fillId="0" borderId="8" xfId="0" applyNumberFormat="1" applyBorder="1" applyAlignment="1" applyProtection="1">
      <alignment horizontal="right" vertical="center"/>
      <protection locked="0"/>
    </xf>
    <xf numFmtId="4" fontId="0" fillId="5" borderId="8" xfId="0" applyNumberFormat="1" applyFill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0" fillId="0" borderId="0" xfId="0" applyProtection="1"/>
    <xf numFmtId="0" fontId="2" fillId="0" borderId="11" xfId="0" applyFont="1" applyFill="1" applyBorder="1" applyAlignment="1" applyProtection="1">
      <alignment horizontal="center" wrapText="1"/>
    </xf>
    <xf numFmtId="0" fontId="0" fillId="0" borderId="23" xfId="0" applyFill="1" applyBorder="1" applyProtection="1"/>
    <xf numFmtId="0" fontId="0" fillId="0" borderId="8" xfId="0" applyFill="1" applyBorder="1" applyAlignment="1" applyProtection="1">
      <alignment horizontal="center"/>
    </xf>
    <xf numFmtId="2" fontId="0" fillId="7" borderId="8" xfId="0" applyNumberFormat="1" applyFill="1" applyBorder="1" applyAlignment="1" applyProtection="1">
      <alignment vertical="center"/>
    </xf>
    <xf numFmtId="171" fontId="0" fillId="7" borderId="8" xfId="0" applyNumberForma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5" fontId="0" fillId="0" borderId="6" xfId="0" applyNumberForma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2" fontId="0" fillId="0" borderId="0" xfId="0" applyNumberFormat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right" vertical="center"/>
    </xf>
    <xf numFmtId="169" fontId="0" fillId="0" borderId="8" xfId="0" applyNumberFormat="1" applyFill="1" applyBorder="1" applyAlignment="1" applyProtection="1">
      <alignment horizontal="right" vertical="center"/>
    </xf>
    <xf numFmtId="0" fontId="0" fillId="0" borderId="4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2" fontId="0" fillId="0" borderId="1" xfId="0" applyNumberFormat="1" applyBorder="1" applyAlignment="1" applyProtection="1">
      <alignment vertical="center"/>
    </xf>
    <xf numFmtId="166" fontId="0" fillId="0" borderId="1" xfId="0" applyNumberFormat="1" applyBorder="1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right" vertical="center"/>
    </xf>
    <xf numFmtId="4" fontId="0" fillId="0" borderId="8" xfId="0" applyNumberForma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171" fontId="0" fillId="0" borderId="9" xfId="0" applyNumberFormat="1" applyBorder="1" applyAlignment="1" applyProtection="1">
      <alignment vertical="center"/>
    </xf>
    <xf numFmtId="171" fontId="0" fillId="0" borderId="24" xfId="0" applyNumberFormat="1" applyBorder="1" applyAlignment="1" applyProtection="1">
      <alignment vertical="center"/>
    </xf>
    <xf numFmtId="3" fontId="0" fillId="0" borderId="9" xfId="0" applyNumberFormat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 vertical="top"/>
    </xf>
    <xf numFmtId="0" fontId="0" fillId="2" borderId="15" xfId="0" quotePrefix="1" applyFill="1" applyBorder="1" applyAlignment="1" applyProtection="1">
      <alignment horizontal="center" vertical="top"/>
    </xf>
    <xf numFmtId="0" fontId="0" fillId="2" borderId="13" xfId="0" applyFill="1" applyBorder="1" applyAlignment="1" applyProtection="1"/>
    <xf numFmtId="0" fontId="0" fillId="2" borderId="4" xfId="0" applyFill="1" applyBorder="1" applyProtection="1"/>
    <xf numFmtId="0" fontId="0" fillId="2" borderId="11" xfId="0" applyFill="1" applyBorder="1" applyProtection="1"/>
    <xf numFmtId="0" fontId="0" fillId="2" borderId="1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 vertical="top"/>
    </xf>
    <xf numFmtId="0" fontId="0" fillId="2" borderId="1" xfId="0" applyFill="1" applyBorder="1" applyProtection="1"/>
    <xf numFmtId="0" fontId="0" fillId="2" borderId="1" xfId="0" applyFill="1" applyBorder="1" applyAlignment="1" applyProtection="1"/>
    <xf numFmtId="0" fontId="0" fillId="2" borderId="11" xfId="0" applyFill="1" applyBorder="1" applyAlignment="1" applyProtection="1"/>
    <xf numFmtId="0" fontId="0" fillId="2" borderId="20" xfId="0" applyFill="1" applyBorder="1" applyAlignment="1" applyProtection="1"/>
    <xf numFmtId="4" fontId="0" fillId="2" borderId="16" xfId="0" applyNumberFormat="1" applyFill="1" applyBorder="1" applyAlignment="1" applyProtection="1">
      <alignment vertical="center"/>
    </xf>
    <xf numFmtId="4" fontId="0" fillId="2" borderId="14" xfId="0" applyNumberFormat="1" applyFill="1" applyBorder="1" applyAlignment="1" applyProtection="1">
      <alignment vertical="center"/>
    </xf>
    <xf numFmtId="169" fontId="0" fillId="2" borderId="17" xfId="0" applyNumberFormat="1" applyFill="1" applyBorder="1" applyAlignment="1" applyProtection="1">
      <alignment vertical="center"/>
    </xf>
    <xf numFmtId="169" fontId="0" fillId="2" borderId="24" xfId="0" applyNumberFormat="1" applyFill="1" applyBorder="1" applyAlignment="1" applyProtection="1">
      <alignment horizontal="center" vertical="center"/>
    </xf>
    <xf numFmtId="4" fontId="0" fillId="2" borderId="17" xfId="0" applyNumberFormat="1" applyFill="1" applyBorder="1" applyAlignment="1" applyProtection="1">
      <alignment vertical="center"/>
    </xf>
    <xf numFmtId="4" fontId="0" fillId="2" borderId="17" xfId="0" applyNumberFormat="1" applyFill="1" applyBorder="1" applyAlignment="1" applyProtection="1">
      <alignment horizontal="center" vertical="center"/>
    </xf>
    <xf numFmtId="4" fontId="0" fillId="2" borderId="14" xfId="0" applyNumberFormat="1" applyFill="1" applyBorder="1" applyAlignment="1" applyProtection="1">
      <alignment horizontal="center" vertical="center"/>
    </xf>
    <xf numFmtId="4" fontId="0" fillId="2" borderId="18" xfId="0" applyNumberFormat="1" applyFill="1" applyBorder="1" applyAlignment="1" applyProtection="1">
      <alignment horizontal="center" vertical="center"/>
    </xf>
    <xf numFmtId="0" fontId="4" fillId="0" borderId="6" xfId="0" applyFont="1" applyBorder="1" applyProtection="1"/>
    <xf numFmtId="0" fontId="0" fillId="0" borderId="0" xfId="0" applyBorder="1" applyProtection="1"/>
    <xf numFmtId="2" fontId="0" fillId="0" borderId="0" xfId="0" applyNumberFormat="1" applyBorder="1" applyProtection="1"/>
    <xf numFmtId="0" fontId="0" fillId="0" borderId="7" xfId="0" applyBorder="1" applyProtection="1"/>
    <xf numFmtId="0" fontId="0" fillId="0" borderId="6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2" fontId="0" fillId="0" borderId="0" xfId="0" applyNumberForma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6" xfId="0" applyBorder="1" applyProtection="1"/>
    <xf numFmtId="0" fontId="0" fillId="0" borderId="0" xfId="0" applyBorder="1" applyAlignment="1" applyProtection="1">
      <alignment horizontal="right"/>
    </xf>
    <xf numFmtId="0" fontId="3" fillId="0" borderId="6" xfId="0" applyFont="1" applyBorder="1" applyProtection="1"/>
    <xf numFmtId="0" fontId="3" fillId="0" borderId="0" xfId="0" applyFont="1" applyBorder="1" applyProtection="1"/>
    <xf numFmtId="0" fontId="0" fillId="0" borderId="4" xfId="0" applyBorder="1" applyProtection="1"/>
    <xf numFmtId="0" fontId="0" fillId="0" borderId="1" xfId="0" applyBorder="1" applyProtection="1"/>
    <xf numFmtId="2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right"/>
    </xf>
    <xf numFmtId="0" fontId="0" fillId="0" borderId="5" xfId="0" applyBorder="1" applyProtection="1"/>
    <xf numFmtId="0" fontId="3" fillId="0" borderId="4" xfId="0" applyFont="1" applyBorder="1" applyProtection="1"/>
    <xf numFmtId="0" fontId="3" fillId="0" borderId="1" xfId="0" applyFont="1" applyBorder="1" applyProtection="1"/>
    <xf numFmtId="0" fontId="0" fillId="0" borderId="2" xfId="0" applyBorder="1" applyProtection="1"/>
    <xf numFmtId="0" fontId="0" fillId="0" borderId="3" xfId="0" applyBorder="1" applyProtection="1"/>
    <xf numFmtId="2" fontId="0" fillId="0" borderId="0" xfId="0" applyNumberFormat="1" applyProtection="1"/>
    <xf numFmtId="0" fontId="0" fillId="0" borderId="0" xfId="0" applyAlignment="1" applyProtection="1">
      <alignment horizontal="right"/>
    </xf>
    <xf numFmtId="170" fontId="2" fillId="0" borderId="8" xfId="0" applyNumberFormat="1" applyFont="1" applyFill="1" applyBorder="1" applyAlignment="1" applyProtection="1">
      <alignment vertical="center"/>
      <protection locked="0"/>
    </xf>
    <xf numFmtId="170" fontId="0" fillId="0" borderId="8" xfId="0" applyNumberFormat="1" applyFill="1" applyBorder="1" applyAlignment="1" applyProtection="1">
      <alignment vertical="center"/>
      <protection locked="0"/>
    </xf>
    <xf numFmtId="170" fontId="0" fillId="5" borderId="8" xfId="0" applyNumberFormat="1" applyFill="1" applyBorder="1" applyAlignment="1" applyProtection="1">
      <alignment vertical="center"/>
      <protection locked="0"/>
    </xf>
    <xf numFmtId="4" fontId="2" fillId="5" borderId="8" xfId="0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1" fillId="0" borderId="21" xfId="0" applyFont="1" applyFill="1" applyBorder="1" applyAlignment="1" applyProtection="1">
      <alignment horizontal="center"/>
    </xf>
    <xf numFmtId="0" fontId="18" fillId="0" borderId="22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textRotation="90"/>
    </xf>
    <xf numFmtId="49" fontId="2" fillId="0" borderId="8" xfId="0" applyNumberFormat="1" applyFont="1" applyFill="1" applyBorder="1" applyAlignment="1" applyProtection="1">
      <alignment horizontal="center"/>
    </xf>
    <xf numFmtId="0" fontId="1" fillId="0" borderId="23" xfId="0" applyFont="1" applyFill="1" applyBorder="1" applyAlignment="1" applyProtection="1"/>
    <xf numFmtId="0" fontId="1" fillId="0" borderId="21" xfId="0" applyFont="1" applyFill="1" applyBorder="1" applyAlignment="1" applyProtection="1"/>
    <xf numFmtId="0" fontId="1" fillId="0" borderId="22" xfId="0" applyFont="1" applyFill="1" applyBorder="1" applyAlignment="1" applyProtection="1"/>
    <xf numFmtId="171" fontId="0" fillId="5" borderId="8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70" fontId="2" fillId="5" borderId="8" xfId="0" applyNumberFormat="1" applyFont="1" applyFill="1" applyBorder="1" applyAlignment="1" applyProtection="1">
      <alignment vertical="center"/>
      <protection locked="0"/>
    </xf>
    <xf numFmtId="4" fontId="2" fillId="0" borderId="8" xfId="0" applyNumberFormat="1" applyFont="1" applyFill="1" applyBorder="1" applyAlignment="1" applyProtection="1">
      <alignment vertical="center"/>
      <protection locked="0"/>
    </xf>
    <xf numFmtId="172" fontId="0" fillId="0" borderId="8" xfId="0" applyNumberFormat="1" applyFill="1" applyBorder="1" applyAlignment="1" applyProtection="1">
      <alignment vertical="center"/>
      <protection locked="0"/>
    </xf>
    <xf numFmtId="172" fontId="0" fillId="0" borderId="8" xfId="0" applyNumberFormat="1" applyBorder="1" applyAlignment="1" applyProtection="1">
      <alignment vertical="center"/>
      <protection locked="0"/>
    </xf>
    <xf numFmtId="0" fontId="17" fillId="7" borderId="22" xfId="0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7" fillId="7" borderId="8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167" fontId="12" fillId="4" borderId="5" xfId="2" applyNumberFormat="1" applyBorder="1" applyProtection="1">
      <protection locked="0"/>
    </xf>
    <xf numFmtId="0" fontId="12" fillId="4" borderId="4" xfId="2" applyBorder="1" applyAlignment="1" applyProtection="1">
      <alignment horizontal="center" vertical="top"/>
    </xf>
    <xf numFmtId="0" fontId="12" fillId="4" borderId="1" xfId="2" applyBorder="1" applyAlignment="1" applyProtection="1">
      <alignment horizontal="center" vertical="top"/>
    </xf>
    <xf numFmtId="0" fontId="12" fillId="4" borderId="5" xfId="2" applyBorder="1" applyAlignment="1" applyProtection="1">
      <alignment horizontal="center" vertical="top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</xf>
    <xf numFmtId="0" fontId="18" fillId="0" borderId="23" xfId="0" applyFont="1" applyFill="1" applyBorder="1" applyAlignment="1" applyProtection="1">
      <alignment horizontal="center" vertical="center"/>
    </xf>
    <xf numFmtId="0" fontId="18" fillId="0" borderId="21" xfId="0" applyFont="1" applyFill="1" applyBorder="1" applyAlignment="1" applyProtection="1">
      <alignment horizontal="center" vertical="center"/>
    </xf>
    <xf numFmtId="0" fontId="18" fillId="0" borderId="22" xfId="0" applyFont="1" applyFill="1" applyBorder="1" applyAlignment="1" applyProtection="1">
      <alignment horizontal="center" vertical="center"/>
    </xf>
    <xf numFmtId="0" fontId="12" fillId="4" borderId="1" xfId="2" applyBorder="1" applyAlignment="1" applyProtection="1">
      <alignment horizontal="center"/>
      <protection locked="0"/>
    </xf>
    <xf numFmtId="0" fontId="12" fillId="4" borderId="6" xfId="2" applyBorder="1" applyAlignment="1" applyProtection="1">
      <alignment horizontal="center"/>
    </xf>
    <xf numFmtId="0" fontId="12" fillId="4" borderId="0" xfId="2" applyBorder="1" applyAlignment="1" applyProtection="1">
      <alignment horizontal="center"/>
    </xf>
    <xf numFmtId="0" fontId="12" fillId="4" borderId="0" xfId="2" applyBorder="1" applyProtection="1"/>
    <xf numFmtId="0" fontId="12" fillId="4" borderId="7" xfId="2" applyBorder="1" applyProtection="1"/>
    <xf numFmtId="0" fontId="12" fillId="4" borderId="4" xfId="2" applyBorder="1" applyProtection="1"/>
    <xf numFmtId="0" fontId="12" fillId="4" borderId="1" xfId="2" applyBorder="1" applyProtection="1"/>
    <xf numFmtId="0" fontId="12" fillId="4" borderId="5" xfId="2" applyBorder="1" applyProtection="1"/>
    <xf numFmtId="0" fontId="0" fillId="0" borderId="6" xfId="0" applyBorder="1" applyAlignment="1" applyProtection="1">
      <alignment horizontal="center" vertical="top"/>
    </xf>
    <xf numFmtId="0" fontId="0" fillId="0" borderId="0" xfId="0" applyBorder="1" applyProtection="1"/>
    <xf numFmtId="0" fontId="0" fillId="0" borderId="7" xfId="0" applyBorder="1" applyProtection="1"/>
    <xf numFmtId="0" fontId="0" fillId="0" borderId="6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0" fillId="2" borderId="28" xfId="0" applyFill="1" applyBorder="1" applyAlignment="1" applyProtection="1">
      <alignment horizontal="left" vertical="center"/>
    </xf>
    <xf numFmtId="0" fontId="0" fillId="2" borderId="33" xfId="0" applyFill="1" applyBorder="1" applyAlignment="1" applyProtection="1">
      <alignment horizontal="left" vertical="center"/>
    </xf>
    <xf numFmtId="0" fontId="0" fillId="2" borderId="29" xfId="0" applyFill="1" applyBorder="1" applyAlignment="1" applyProtection="1">
      <alignment horizontal="left" vertical="center"/>
    </xf>
    <xf numFmtId="0" fontId="0" fillId="2" borderId="30" xfId="0" applyFill="1" applyBorder="1" applyAlignment="1" applyProtection="1">
      <alignment horizontal="left" vertical="center"/>
    </xf>
    <xf numFmtId="0" fontId="0" fillId="2" borderId="21" xfId="0" applyFill="1" applyBorder="1" applyAlignment="1" applyProtection="1">
      <alignment horizontal="left" vertical="center"/>
    </xf>
    <xf numFmtId="0" fontId="0" fillId="2" borderId="23" xfId="0" applyFill="1" applyBorder="1" applyAlignment="1" applyProtection="1">
      <alignment horizontal="left" vertical="center"/>
    </xf>
    <xf numFmtId="0" fontId="12" fillId="4" borderId="0" xfId="2" applyBorder="1" applyAlignment="1" applyProtection="1">
      <alignment horizontal="left"/>
      <protection locked="0"/>
    </xf>
    <xf numFmtId="0" fontId="12" fillId="4" borderId="1" xfId="2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 wrapText="1"/>
    </xf>
    <xf numFmtId="0" fontId="0" fillId="0" borderId="31" xfId="0" applyFill="1" applyBorder="1" applyAlignment="1" applyProtection="1">
      <alignment horizontal="center" wrapText="1"/>
    </xf>
    <xf numFmtId="0" fontId="0" fillId="0" borderId="4" xfId="0" applyFill="1" applyBorder="1" applyAlignment="1" applyProtection="1">
      <alignment horizontal="center" wrapText="1"/>
    </xf>
    <xf numFmtId="0" fontId="0" fillId="0" borderId="5" xfId="0" applyFill="1" applyBorder="1" applyAlignment="1" applyProtection="1">
      <alignment horizontal="center" wrapText="1"/>
    </xf>
    <xf numFmtId="0" fontId="0" fillId="0" borderId="9" xfId="0" applyFill="1" applyBorder="1" applyAlignment="1" applyProtection="1">
      <alignment horizontal="center" textRotation="90"/>
    </xf>
    <xf numFmtId="0" fontId="0" fillId="0" borderId="10" xfId="0" applyFill="1" applyBorder="1" applyProtection="1"/>
    <xf numFmtId="0" fontId="0" fillId="0" borderId="11" xfId="0" applyFill="1" applyBorder="1" applyProtection="1"/>
    <xf numFmtId="0" fontId="2" fillId="0" borderId="9" xfId="0" applyFont="1" applyFill="1" applyBorder="1" applyAlignment="1" applyProtection="1">
      <alignment horizontal="center" textRotation="90" wrapText="1"/>
    </xf>
    <xf numFmtId="0" fontId="2" fillId="0" borderId="11" xfId="0" applyFont="1" applyFill="1" applyBorder="1" applyAlignment="1" applyProtection="1">
      <alignment horizontal="center" textRotation="90" wrapText="1"/>
    </xf>
    <xf numFmtId="0" fontId="19" fillId="0" borderId="9" xfId="0" applyFont="1" applyFill="1" applyBorder="1" applyAlignment="1" applyProtection="1">
      <alignment horizontal="center" textRotation="90" wrapText="1"/>
    </xf>
    <xf numFmtId="0" fontId="19" fillId="0" borderId="11" xfId="0" applyFont="1" applyFill="1" applyBorder="1" applyAlignment="1" applyProtection="1">
      <alignment horizontal="center" textRotation="90" wrapText="1"/>
    </xf>
    <xf numFmtId="0" fontId="0" fillId="0" borderId="3" xfId="0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5" fillId="2" borderId="25" xfId="0" applyFont="1" applyFill="1" applyBorder="1" applyAlignment="1" applyProtection="1">
      <alignment horizontal="left" vertical="center" wrapText="1"/>
    </xf>
    <xf numFmtId="0" fontId="0" fillId="2" borderId="15" xfId="0" applyFill="1" applyBorder="1" applyProtection="1"/>
    <xf numFmtId="0" fontId="0" fillId="2" borderId="26" xfId="0" applyFill="1" applyBorder="1" applyProtection="1"/>
    <xf numFmtId="0" fontId="0" fillId="2" borderId="0" xfId="0" applyFill="1" applyBorder="1" applyProtection="1"/>
    <xf numFmtId="0" fontId="0" fillId="2" borderId="27" xfId="0" applyFill="1" applyBorder="1" applyProtection="1"/>
    <xf numFmtId="0" fontId="0" fillId="2" borderId="17" xfId="0" applyFill="1" applyBorder="1" applyProtection="1"/>
    <xf numFmtId="0" fontId="0" fillId="0" borderId="6" xfId="0" applyBorder="1" applyAlignment="1" applyProtection="1">
      <alignment horizontal="left"/>
    </xf>
    <xf numFmtId="0" fontId="14" fillId="5" borderId="23" xfId="2" applyFont="1" applyFill="1" applyBorder="1" applyAlignment="1" applyProtection="1">
      <alignment horizontal="left" vertical="top"/>
    </xf>
    <xf numFmtId="0" fontId="14" fillId="5" borderId="21" xfId="2" applyFont="1" applyFill="1" applyBorder="1" applyAlignment="1" applyProtection="1">
      <alignment horizontal="left" vertical="top"/>
    </xf>
    <xf numFmtId="0" fontId="14" fillId="5" borderId="22" xfId="2" applyFont="1" applyFill="1" applyBorder="1" applyAlignment="1" applyProtection="1">
      <alignment horizontal="left" vertical="top"/>
    </xf>
    <xf numFmtId="0" fontId="1" fillId="0" borderId="23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167" fontId="12" fillId="4" borderId="31" xfId="2" applyNumberFormat="1" applyBorder="1" applyAlignment="1" applyProtection="1">
      <alignment horizontal="right"/>
      <protection locked="0"/>
    </xf>
    <xf numFmtId="0" fontId="12" fillId="4" borderId="5" xfId="2" applyBorder="1" applyProtection="1">
      <protection locked="0"/>
    </xf>
    <xf numFmtId="164" fontId="12" fillId="4" borderId="1" xfId="2" applyNumberFormat="1" applyBorder="1" applyAlignment="1" applyProtection="1">
      <alignment horizontal="center"/>
      <protection locked="0"/>
    </xf>
    <xf numFmtId="0" fontId="12" fillId="4" borderId="1" xfId="2" applyBorder="1" applyProtection="1">
      <protection locked="0"/>
    </xf>
    <xf numFmtId="0" fontId="0" fillId="2" borderId="32" xfId="0" applyFill="1" applyBorder="1" applyAlignment="1" applyProtection="1">
      <alignment horizontal="left" vertical="center"/>
    </xf>
    <xf numFmtId="0" fontId="0" fillId="2" borderId="34" xfId="0" applyFill="1" applyBorder="1" applyAlignment="1" applyProtection="1">
      <alignment horizontal="left" vertical="center"/>
    </xf>
    <xf numFmtId="0" fontId="0" fillId="2" borderId="24" xfId="0" applyFill="1" applyBorder="1" applyAlignment="1" applyProtection="1">
      <alignment horizontal="left" vertical="center"/>
    </xf>
    <xf numFmtId="0" fontId="1" fillId="0" borderId="8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14" fontId="0" fillId="0" borderId="4" xfId="0" applyNumberFormat="1" applyFill="1" applyBorder="1" applyAlignment="1" applyProtection="1">
      <alignment horizontal="center" vertical="center" wrapText="1"/>
    </xf>
    <xf numFmtId="14" fontId="0" fillId="0" borderId="1" xfId="0" applyNumberFormat="1" applyFill="1" applyBorder="1" applyAlignment="1" applyProtection="1">
      <alignment horizontal="center" vertical="center" wrapText="1"/>
    </xf>
    <xf numFmtId="14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0" fontId="1" fillId="0" borderId="23" xfId="0" applyFont="1" applyFill="1" applyBorder="1" applyAlignment="1" applyProtection="1">
      <alignment horizontal="left"/>
    </xf>
    <xf numFmtId="0" fontId="1" fillId="0" borderId="21" xfId="0" applyFont="1" applyFill="1" applyBorder="1" applyAlignment="1" applyProtection="1">
      <alignment horizontal="left"/>
    </xf>
    <xf numFmtId="0" fontId="1" fillId="0" borderId="22" xfId="0" applyFont="1" applyFill="1" applyBorder="1" applyAlignment="1" applyProtection="1">
      <alignment horizontal="left"/>
    </xf>
    <xf numFmtId="171" fontId="0" fillId="0" borderId="36" xfId="0" applyNumberFormat="1" applyBorder="1" applyAlignment="1" applyProtection="1">
      <alignment horizontal="center" vertical="center"/>
    </xf>
    <xf numFmtId="171" fontId="0" fillId="0" borderId="34" xfId="0" applyNumberFormat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/>
    </xf>
    <xf numFmtId="0" fontId="0" fillId="2" borderId="37" xfId="0" applyFill="1" applyBorder="1" applyAlignment="1" applyProtection="1">
      <alignment horizontal="center"/>
    </xf>
    <xf numFmtId="0" fontId="14" fillId="5" borderId="23" xfId="2" applyFont="1" applyFill="1" applyBorder="1" applyAlignment="1" applyProtection="1">
      <alignment horizontal="left" vertical="center"/>
    </xf>
    <xf numFmtId="0" fontId="14" fillId="5" borderId="21" xfId="2" applyFont="1" applyFill="1" applyBorder="1" applyAlignment="1" applyProtection="1">
      <alignment horizontal="left" vertical="center"/>
    </xf>
    <xf numFmtId="0" fontId="14" fillId="5" borderId="22" xfId="2" applyFont="1" applyFill="1" applyBorder="1" applyAlignment="1" applyProtection="1">
      <alignment horizontal="left" vertical="center"/>
    </xf>
    <xf numFmtId="164" fontId="12" fillId="4" borderId="21" xfId="2" applyNumberFormat="1" applyBorder="1" applyAlignment="1" applyProtection="1">
      <alignment horizontal="center"/>
    </xf>
    <xf numFmtId="0" fontId="12" fillId="4" borderId="21" xfId="2" applyBorder="1" applyProtection="1"/>
    <xf numFmtId="0" fontId="12" fillId="4" borderId="22" xfId="2" applyBorder="1" applyProtection="1"/>
    <xf numFmtId="0" fontId="2" fillId="0" borderId="8" xfId="0" applyFont="1" applyFill="1" applyBorder="1" applyAlignment="1" applyProtection="1">
      <alignment horizontal="center" textRotation="90" wrapText="1"/>
    </xf>
    <xf numFmtId="0" fontId="2" fillId="0" borderId="8" xfId="0" applyFont="1" applyBorder="1" applyAlignment="1" applyProtection="1"/>
    <xf numFmtId="164" fontId="13" fillId="5" borderId="23" xfId="1" applyNumberFormat="1" applyFont="1" applyFill="1" applyBorder="1" applyAlignment="1" applyProtection="1">
      <alignment horizontal="center" vertical="center" wrapText="1"/>
    </xf>
    <xf numFmtId="164" fontId="13" fillId="5" borderId="21" xfId="1" applyNumberFormat="1" applyFont="1" applyFill="1" applyBorder="1" applyAlignment="1" applyProtection="1">
      <alignment horizontal="center" vertical="center" wrapText="1"/>
    </xf>
    <xf numFmtId="164" fontId="13" fillId="5" borderId="22" xfId="1" applyNumberFormat="1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0" fillId="0" borderId="21" xfId="0" applyFill="1" applyBorder="1" applyProtection="1"/>
    <xf numFmtId="0" fontId="0" fillId="0" borderId="22" xfId="0" applyFill="1" applyBorder="1" applyProtection="1"/>
    <xf numFmtId="0" fontId="0" fillId="0" borderId="2" xfId="0" applyFill="1" applyBorder="1" applyAlignment="1" applyProtection="1">
      <alignment horizontal="center" textRotation="90" wrapText="1"/>
    </xf>
    <xf numFmtId="0" fontId="0" fillId="0" borderId="31" xfId="0" applyFill="1" applyBorder="1" applyAlignment="1" applyProtection="1">
      <alignment horizontal="center" textRotation="90" wrapText="1"/>
    </xf>
    <xf numFmtId="0" fontId="0" fillId="0" borderId="4" xfId="0" applyFill="1" applyBorder="1" applyAlignment="1" applyProtection="1">
      <alignment horizontal="center" textRotation="90" wrapText="1"/>
    </xf>
    <xf numFmtId="0" fontId="0" fillId="0" borderId="5" xfId="0" applyFill="1" applyBorder="1" applyAlignment="1" applyProtection="1">
      <alignment horizontal="center" textRotation="90" wrapText="1"/>
    </xf>
    <xf numFmtId="0" fontId="3" fillId="0" borderId="9" xfId="0" applyFont="1" applyFill="1" applyBorder="1" applyAlignment="1" applyProtection="1">
      <alignment horizontal="center" wrapText="1"/>
    </xf>
    <xf numFmtId="2" fontId="0" fillId="0" borderId="10" xfId="0" applyNumberFormat="1" applyFill="1" applyBorder="1" applyAlignment="1" applyProtection="1">
      <alignment horizontal="center" textRotation="90"/>
    </xf>
    <xf numFmtId="2" fontId="0" fillId="0" borderId="11" xfId="0" applyNumberFormat="1" applyFill="1" applyBorder="1" applyProtection="1"/>
    <xf numFmtId="0" fontId="0" fillId="0" borderId="23" xfId="0" applyFill="1" applyBorder="1" applyAlignment="1" applyProtection="1">
      <alignment horizontal="center"/>
    </xf>
    <xf numFmtId="0" fontId="0" fillId="0" borderId="21" xfId="0" applyFill="1" applyBorder="1" applyAlignment="1" applyProtection="1">
      <alignment horizontal="center"/>
    </xf>
    <xf numFmtId="0" fontId="0" fillId="0" borderId="22" xfId="0" applyFill="1" applyBorder="1" applyAlignment="1" applyProtection="1">
      <alignment horizontal="center"/>
    </xf>
  </cellXfs>
  <cellStyles count="3">
    <cellStyle name="Gut" xfId="1" builtinId="26"/>
    <cellStyle name="Schlecht" xfId="2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50</xdr:row>
      <xdr:rowOff>19050</xdr:rowOff>
    </xdr:from>
    <xdr:to>
      <xdr:col>3</xdr:col>
      <xdr:colOff>0</xdr:colOff>
      <xdr:row>51</xdr:row>
      <xdr:rowOff>381000</xdr:rowOff>
    </xdr:to>
    <xdr:pic>
      <xdr:nvPicPr>
        <xdr:cNvPr id="3" name="Picture 4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2392025"/>
          <a:ext cx="14382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view="pageLayout" zoomScaleNormal="90" workbookViewId="0">
      <selection activeCell="I10" sqref="I10"/>
    </sheetView>
  </sheetViews>
  <sheetFormatPr baseColWidth="10" defaultRowHeight="12.75" x14ac:dyDescent="0.2"/>
  <cols>
    <col min="1" max="1" width="9.28515625" style="35" customWidth="1"/>
    <col min="2" max="2" width="7.7109375" style="35" customWidth="1"/>
    <col min="3" max="3" width="7.42578125" style="35" customWidth="1"/>
    <col min="4" max="4" width="7.5703125" style="104" customWidth="1"/>
    <col min="5" max="5" width="17" style="35" customWidth="1"/>
    <col min="6" max="6" width="26.28515625" style="35" customWidth="1"/>
    <col min="7" max="8" width="8" style="35" customWidth="1"/>
    <col min="9" max="9" width="7.85546875" style="35" customWidth="1"/>
    <col min="10" max="10" width="8.42578125" style="35" customWidth="1"/>
    <col min="11" max="11" width="8.140625" style="35" customWidth="1"/>
    <col min="12" max="12" width="5.5703125" style="122" customWidth="1"/>
    <col min="13" max="13" width="9.140625" style="35" customWidth="1"/>
    <col min="14" max="14" width="8.5703125" style="35" customWidth="1"/>
    <col min="15" max="17" width="7" style="35" customWidth="1"/>
    <col min="18" max="18" width="0.7109375" style="35" customWidth="1"/>
    <col min="19" max="16384" width="11.42578125" style="35"/>
  </cols>
  <sheetData>
    <row r="1" spans="1:17" s="34" customFormat="1" ht="25.5" customHeight="1" x14ac:dyDescent="0.25">
      <c r="A1" s="214" t="s">
        <v>5</v>
      </c>
      <c r="B1" s="215"/>
      <c r="C1" s="215"/>
      <c r="D1" s="215"/>
      <c r="E1" s="215"/>
      <c r="F1" s="215"/>
      <c r="G1" s="215"/>
      <c r="H1" s="215"/>
      <c r="I1" s="215"/>
      <c r="J1" s="216"/>
      <c r="K1" s="232" t="s">
        <v>6</v>
      </c>
      <c r="L1" s="233"/>
      <c r="M1" s="234"/>
      <c r="N1" s="235"/>
      <c r="O1" s="224"/>
      <c r="P1" s="225"/>
      <c r="Q1" s="226"/>
    </row>
    <row r="2" spans="1:17" s="34" customFormat="1" ht="21.75" customHeight="1" x14ac:dyDescent="0.2">
      <c r="A2" s="117" t="s">
        <v>290</v>
      </c>
      <c r="B2" s="118"/>
      <c r="C2" s="118"/>
      <c r="D2" s="118"/>
      <c r="E2" s="118"/>
      <c r="F2" s="118"/>
      <c r="G2" s="118"/>
      <c r="H2" s="118"/>
      <c r="I2" s="119"/>
      <c r="J2" s="113"/>
      <c r="K2" s="232"/>
      <c r="L2" s="233"/>
      <c r="M2" s="233"/>
      <c r="N2" s="233"/>
      <c r="O2" s="229" t="s">
        <v>35</v>
      </c>
      <c r="P2" s="230"/>
      <c r="Q2" s="231"/>
    </row>
    <row r="3" spans="1:17" ht="12.75" customHeight="1" x14ac:dyDescent="0.2">
      <c r="A3" s="177" t="s">
        <v>0</v>
      </c>
      <c r="B3" s="243" t="s">
        <v>2</v>
      </c>
      <c r="C3" s="244"/>
      <c r="D3" s="244"/>
      <c r="E3" s="244"/>
      <c r="F3" s="245"/>
      <c r="G3" s="173" t="s">
        <v>3</v>
      </c>
      <c r="H3" s="174"/>
      <c r="I3" s="240" t="s">
        <v>33</v>
      </c>
      <c r="J3" s="180" t="s">
        <v>39</v>
      </c>
      <c r="K3" s="180" t="s">
        <v>40</v>
      </c>
      <c r="L3" s="236" t="s">
        <v>4</v>
      </c>
      <c r="M3" s="237"/>
      <c r="N3" s="180" t="s">
        <v>44</v>
      </c>
      <c r="O3" s="227" t="s">
        <v>36</v>
      </c>
      <c r="P3" s="227" t="s">
        <v>37</v>
      </c>
      <c r="Q3" s="227" t="s">
        <v>38</v>
      </c>
    </row>
    <row r="4" spans="1:17" ht="30.75" customHeight="1" x14ac:dyDescent="0.2">
      <c r="A4" s="178"/>
      <c r="B4" s="182" t="s">
        <v>298</v>
      </c>
      <c r="C4" s="180" t="s">
        <v>299</v>
      </c>
      <c r="D4" s="241" t="s">
        <v>1</v>
      </c>
      <c r="E4" s="207" t="s">
        <v>45</v>
      </c>
      <c r="F4" s="208" t="s">
        <v>34</v>
      </c>
      <c r="G4" s="175"/>
      <c r="H4" s="176"/>
      <c r="I4" s="178"/>
      <c r="J4" s="178"/>
      <c r="K4" s="178"/>
      <c r="L4" s="238"/>
      <c r="M4" s="239"/>
      <c r="N4" s="178"/>
      <c r="O4" s="228"/>
      <c r="P4" s="228"/>
      <c r="Q4" s="228"/>
    </row>
    <row r="5" spans="1:17" ht="44.25" customHeight="1" x14ac:dyDescent="0.2">
      <c r="A5" s="179"/>
      <c r="B5" s="183"/>
      <c r="C5" s="181"/>
      <c r="D5" s="242"/>
      <c r="E5" s="207"/>
      <c r="F5" s="208"/>
      <c r="G5" s="36" t="s">
        <v>278</v>
      </c>
      <c r="H5" s="36" t="s">
        <v>279</v>
      </c>
      <c r="I5" s="179"/>
      <c r="J5" s="179"/>
      <c r="K5" s="179"/>
      <c r="L5" s="115" t="s">
        <v>292</v>
      </c>
      <c r="M5" s="115" t="s">
        <v>291</v>
      </c>
      <c r="N5" s="179"/>
      <c r="O5" s="228"/>
      <c r="P5" s="228"/>
      <c r="Q5" s="228"/>
    </row>
    <row r="6" spans="1:17" x14ac:dyDescent="0.2">
      <c r="A6" s="37"/>
      <c r="B6" s="38" t="s">
        <v>282</v>
      </c>
      <c r="C6" s="38" t="s">
        <v>282</v>
      </c>
      <c r="D6" s="38" t="s">
        <v>283</v>
      </c>
      <c r="E6" s="207"/>
      <c r="F6" s="208"/>
      <c r="G6" s="38">
        <v>1</v>
      </c>
      <c r="H6" s="38">
        <v>2</v>
      </c>
      <c r="I6" s="38">
        <v>3</v>
      </c>
      <c r="J6" s="38">
        <v>4</v>
      </c>
      <c r="K6" s="38">
        <v>5</v>
      </c>
      <c r="L6" s="116" t="s">
        <v>295</v>
      </c>
      <c r="M6" s="116" t="s">
        <v>296</v>
      </c>
      <c r="N6" s="38">
        <v>7</v>
      </c>
      <c r="O6" s="132">
        <v>8</v>
      </c>
      <c r="P6" s="112">
        <v>9</v>
      </c>
      <c r="Q6" s="133">
        <v>10</v>
      </c>
    </row>
    <row r="7" spans="1:17" s="41" customFormat="1" x14ac:dyDescent="0.2">
      <c r="A7" s="206" t="s">
        <v>285</v>
      </c>
      <c r="B7" s="206"/>
      <c r="C7" s="206"/>
      <c r="D7" s="127" t="s">
        <v>280</v>
      </c>
      <c r="E7" s="128" t="s">
        <v>286</v>
      </c>
      <c r="F7" s="129" t="s">
        <v>285</v>
      </c>
      <c r="G7" s="141" t="s">
        <v>285</v>
      </c>
      <c r="H7" s="142"/>
      <c r="I7" s="142"/>
      <c r="J7" s="142"/>
      <c r="K7" s="143"/>
      <c r="L7" s="114" t="s">
        <v>297</v>
      </c>
      <c r="M7" s="130" t="s">
        <v>280</v>
      </c>
      <c r="N7" s="131" t="s">
        <v>284</v>
      </c>
      <c r="O7" s="144" t="s">
        <v>288</v>
      </c>
      <c r="P7" s="145"/>
      <c r="Q7" s="146"/>
    </row>
    <row r="8" spans="1:17" s="41" customFormat="1" ht="23.25" customHeight="1" x14ac:dyDescent="0.2">
      <c r="A8" s="125"/>
      <c r="B8" s="106"/>
      <c r="C8" s="107"/>
      <c r="D8" s="39">
        <f>((C8-INT(C8))*24)-((B8-INT(B8))*24)</f>
        <v>0</v>
      </c>
      <c r="E8" s="123"/>
      <c r="F8" s="124"/>
      <c r="G8" s="31"/>
      <c r="H8" s="31"/>
      <c r="I8" s="16"/>
      <c r="J8" s="32"/>
      <c r="K8" s="31"/>
      <c r="L8" s="120"/>
      <c r="M8" s="40">
        <f>IF(L8="ja",IF(E8="Deutschland",IF(IF(D8&gt;7.99,IF(D8&gt;23.95,'Verpflegungspauschale 2020'!$B$2,'Verpflegungspauschale 2020'!$C$2),0)-IF(O8="x",5.6,0)-IF(P8="x",11.2,0)-IF(Q8="x",11.2,0)&gt;0,IF(D8&gt;7.99,IF(D8&gt;23.95,'Verpflegungspauschale 2020'!$B$2,'Verpflegungspauschale 2020'!$C$2),0)-IF(O8="x",5.6,0)-IF(P8="x",11.2,0)-IF(Q8="x",11.2,0),0),0)+IF(E8="Belgien",IF(IF(D8&gt;7.99,IF(D8&gt;23.95,'Verpflegungspauschale 2020'!$B$3,'Verpflegungspauschale 2020'!$C$3),0)-IF(O8="x",8.4,0)-IF(P8="x",16.8,0)-IF(Q8="x",16.8,0)&gt;0,IF(D8&gt;7.99,IF(D8&gt;23.95,'Verpflegungspauschale 2020'!$B$3,'Verpflegungspauschale 2020'!$C$3),0)-IF(O8="x",8.4,0)-IF(P8="x",16.8,0)-IF(Q8="x",16.8,0),0),0)+IF(E8="Dänemark",IF(IF(D8&gt;7.99,IF(D8&gt;23.95,'Verpflegungspauschale 2020'!$B$4,'Verpflegungspauschale 2020'!$C$4),0)-IF(O8="x",11.6,0)-IF(P8="x",23.2,0)-IF(Q8="x",23.2,0)&gt;0,IF(D8&gt;7.99,IF(D8&gt;23.95,'Verpflegungspauschale 2020'!$B$4,'Verpflegungspauschale 2020'!$C$4),0)-IF(O8="x",11.6,0)-IF(P8="x",23.2,0)-IF(Q8="x",23.2,0),0),0)+IF(E8="Frankreich (Lyon)",IF(IF(D8&gt;7.99,IF(D8&gt;23.95,'Verpflegungspauschale 2020'!$B$5,'Verpflegungspauschale 2020'!$C$5),0)-IF(O8="x",10.6,0)-IF(P8="x",21.2,0)-IF(Q8="x",21.2,0)&gt;0,IF(D8&gt;7.99,IF(D8&gt;23.95,'Verpflegungspauschale 2020'!$B$5,'Verpflegungspauschale 2020'!$C$5),0)-IF(O8="x",10.6,0)-IF(P8="x",21.2,0)-IF(Q8="x",21.2,0),0),0)+IF(E8="Frankreich (Marseille)",IF(IF(D8&gt;7.99,IF(D8&gt;23.95,'Verpflegungspauschale 2020'!$B$6,'Verpflegungspauschale 2020'!$C$6),0)-IF(O8="x",9.2,0)-IF(P8="x",18,0)-IF(Q8="x",18.4,0)&gt;0,IF(D8&gt;7.99,IF(D8&gt;23.95,'Verpflegungspauschale 2020'!$B$6,'Verpflegungspauschale 2020'!$C$6),0)-IF(O8="x",9.2,0)-IF(P8="x",18.4,0)-IF(Q8="x",18.4,0),0),0)+IF(E8="Frankreich (Paris)",IF(IF(D8&gt;7.99,IF(D8&gt;23.95,'Verpflegungspauschale 2020'!$B$7,'Verpflegungspauschale 2020'!$C$7),0)-IF(O8="x",11.6,0)-IF(P8="x",23.2,0)-IF(Q8="x",23.2,0)&gt;0,IF(D8&gt;7.99,IF(D8&gt;23.95,'Verpflegungspauschale 2020'!$B$7,'Verpflegungspauschale 2020'!$C$7),0)-IF(O8="x",11.6,0)-IF(P8="x",23.2,0)-IF(Q8="x",23.2,0),0),0)+IF(E8="Frankreich (Straßburg)",IF(IF(D8&gt;7.99,IF(D8&gt;23.95,'Verpflegungspauschale 2020'!$B$8,'Verpflegungspauschale 2020'!$C$8),0)-IF(O8="x",10.2,0)-IF(P8="x",20.4,0)-IF(Q8="x",20.4,0)&gt;0,IF(D8&gt;7.99,IF(D8&gt;23.95,'Verpflegungspauschale 2020'!$B$8,'Verpflegungspauschale 2020'!$C$8),0)-IF(O8="x",10.2,0)-IF(P8="x",20.4,0)-IF(Q8="x",20.4,0),0),0)+IF(E8="Frankreich (Rest)",IF(IF(D8&gt;7.99,IF(D8&gt;23.95,'Verpflegungspauschale 2020'!$B$9,'Verpflegungspauschale 2020'!$C$9),0)-IF(O8="x",8.8,0)-IF(P8="x",17.6,0)-IF(Q8="x",17.6,0)&gt;0,IF(D8&gt;7.99,IF(D8&gt;23.95,'Verpflegungspauschale 2020'!$B$9,'Verpflegungspauschale 2020'!$C$9),0)-IF(O8="x",8.8,0)-IF(P8="x",17.6,0)-IF(Q8="x",17.6,0),0),0)+IF(E8="Italien (Mailand)",IF(IF(D8&gt;7.99,IF(D8&gt;23.95,'Verpflegungspauschale 2020'!$B$10,'Verpflegungspauschale 2020'!$C$10),0)-IF(O8="x",9,0)-IF(P8="x",18,0)-IF(Q8="x",18,0)&gt;0,IF(D8&gt;7.99,IF(D8&gt;23.95,'Verpflegungspauschale 2020'!$B$10,'Verpflegungspauschale 2020'!$C$10),0)-IF(O8="x",9,0)-IF(P8="x",18,0)-IF(Q8="x",18,0),0),0)+IF(E8="Italien (Rom)",IF(IF(D8&gt;7.99,IF(D8&gt;23.95,'Verpflegungspauschale 2020'!$B$11,'Verpflegungspauschale 2020'!$C$11),0)-IF(O8="x",8,0)-IF(P8="x",16,0)-IF(Q8="x",16,0)&gt;0,IF(D8&gt;7.99,IF(D8&gt;23.95,'Verpflegungspauschale 2020'!$B$11,'Verpflegungspauschale 2020'!$C$11),0)-IF(O8="x",8,0)-IF(P8="x",16,0)-IF(Q8="x",16,0),0),0)+IF(E8="Italien (Rest)",IF(IF(D8&gt;7.99,IF(D8&gt;23.95,'Verpflegungspauschale 2020'!$B$12,'Verpflegungspauschale 2020'!$C$12),0)-IF(O8="x",8,0)-IF(P8="x",16,0)-IF(Q8="x",16,0)&gt;0,IF(D8&gt;7.99,IF(D8&gt;23.95,'Verpflegungspauschale 2020'!$B$12,'Verpflegungspauschale 2020'!$C$12),0)-IF(O8="x",8,0)-IF(P8="x",16,0)-IF(Q8="x",16,0),0),0)+IF(E8="Niederlande",IF(IF(D8&gt;7.99,IF(D8&gt;23.95,'Verpflegungspauschale 2020'!$B$13,'Verpflegungspauschale 2020'!$C$13),0)-IF(O8="x",9.4,0)-IF(P8="x",18.8,0)-IF(Q8="x",18.8,0)&gt;0,IF(D8&gt;7.99,IF(D8&gt;23.95,'Verpflegungspauschale 2020'!$B$13,'Verpflegungspauschale 2020'!$C$13),0)-IF(O8="x",9.4,0)-IF(P8="x",18.8,0)-IF(Q8="x",18.8,0),0),0)+IF(E8="Österreich",IF(IF(D8&gt;7.99,IF(D8&gt;23.95,'Verpflegungspauschale 2020'!$B$14,'Verpflegungspauschale 2020'!$C$14),0)-IF(O8="x",8,0)-IF(P8="x",16,0)-IF(Q8="x",16,0)&gt;0,IF(D8&gt;7.99,IF(D8&gt;23.95,'Verpflegungspauschale 2020'!$B$14,'Verpflegungspauschale 2020'!$C$14),0)-IF(O8="x",8,0)-IF(P8="x",16,0)-IF(Q8="x",16,0),0),0)+IF(E8="Polen (Breslau)",IF(IF(D8&gt;7.99,IF(D8&gt;23.95,'Verpflegungspauschale 2020'!$B$15,'Verpflegungspauschale 2020'!$C$15),0)-IF(O8="x",6.6,0)-IF(P8="x",13.2,0)-IF(Q8="x",13.2,0)&gt;0,IF(D8&gt;7.99,IF(D8&gt;23.95,'Verpflegungspauschale 2020'!$B$15,'Verpflegungspauschale 2020'!$C$15),0)-IF(O8="x",6.6,0)-IF(P8="x",13.2,0)-IF(Q8="x",13.2,0),0),0)+IF(E8="Polen (Danzig)",IF(IF(D8&gt;7.99,IF(D8&gt;23.95,'Verpflegungspauschale 2020'!$B$16,'Verpflegungspauschale 2020'!$C$16),0)-IF(O8="x",6,0)-IF(P8="x",12,0)-IF(Q8="x",12,0)&gt;0,IF(D8&gt;7.99,IF(D8&gt;23.95,'Verpflegungspauschale 2020'!$B$16,'Verpflegungspauschale 2020'!$C$16),0)-IF(O8="x",6,0)-IF(P8="x",12,0)-IF(Q8="x",12,0),0),0)+IF(E8="Polen (Krakau)",IF(IF(D8&gt;7.99,IF(D8&gt;23.95,'Verpflegungspauschale 2020'!$B$17,'Verpflegungspauschale 2020'!$C$17),0)-IF(O8="x",5.4,0)-IF(P8="x",10.8,0)-IF(Q8="x",10.8,0)&gt;0,IF(D8&gt;7.99,IF(D8&gt;23.95,'Verpflegungspauschale 2020'!$B$17,'Verpflegungspauschale 2020'!$C$17),0)-IF(O8="x",5.4,0)-IF(P8="x",10.8,0)-IF(Q8="x",10.8,0),0),0)+IF(E8="Polen (Warschau)",IF(IF(D8&gt;7.99,IF(D8&gt;23.95,'Verpflegungspauschale 2020'!$B$18,'Verpflegungspauschale 2020'!$C$18),0)-IF(O8="x",5.8,0)-IF(P8="x",11.6,0)-IF(Q8="x",11.6,0)&gt;0,IF(D8&gt;7.99,IF(D8&gt;23.95,'Verpflegungspauschale 2020'!$B$18,'Verpflegungspauschale 2020'!$C$18),0)-IF(O8="x",5.8,0)-IF(P8="x",11.6,0)-IF(Q8="x",11.6,0),0),0)+IF(E8="Polen (Rest)",IF(IF(D8&gt;7.99,IF(D8&gt;23.95,'Verpflegungspauschale 2020'!$B$19,'Verpflegungspauschale 2020'!$C$19),0)-IF(O8="x",5.8,0)-IF(P8="x",11.6,0)-IF(Q8="x",11.6,0)&gt;0,IF(D8&gt;7.99,IF(D8&gt;23.95,'Verpflegungspauschale 2020'!$B$19,'Verpflegungspauschale 2020'!$C$19),0)-IF(O8="x",5.8,0)-IF(P8="x",11.6,0)-IF(Q8="x",11.6,0),0),0)+IF(E8="Tschechische Republik",IF(IF(D8&gt;7.99,IF(D8&gt;23.95,'Verpflegungspauschale 2020'!$B$20,'Verpflegungspauschale 2020'!$C$20),0)-IF(O8="x",7,0)-IF(P8="x",14,0)-IF(Q8="x",14,0)&gt;0,IF(D8&gt;7.99,IF(D8&gt;23.95,'Verpflegungspauschale 2020'!$B$20,'Verpflegungspauschale 2020'!$C$20),0)-IF(O8="x",7,0)-IF(P8="x",14,0)-IF(Q8="x",14,0),0),0),0)</f>
        <v>0</v>
      </c>
      <c r="N8" s="31"/>
      <c r="O8" s="109"/>
      <c r="P8" s="109"/>
      <c r="Q8" s="109"/>
    </row>
    <row r="9" spans="1:17" s="41" customFormat="1" ht="23.25" customHeight="1" x14ac:dyDescent="0.2">
      <c r="A9" s="125"/>
      <c r="B9" s="106"/>
      <c r="C9" s="107"/>
      <c r="D9" s="39">
        <f t="shared" ref="D9:D38" si="0">((C9-INT(C9))*24)-((B9-INT(B9))*24)</f>
        <v>0</v>
      </c>
      <c r="E9" s="123"/>
      <c r="F9" s="124"/>
      <c r="G9" s="31"/>
      <c r="H9" s="31"/>
      <c r="I9" s="16"/>
      <c r="J9" s="32"/>
      <c r="K9" s="31"/>
      <c r="L9" s="120"/>
      <c r="M9" s="40">
        <f>IF(L9="ja",IF(E9="Deutschland",IF(IF(D9&gt;7.99,IF(D9&gt;23.95,'Verpflegungspauschale 2020'!$B$2,'Verpflegungspauschale 2020'!$C$2),0)-IF(O9="x",5.6,0)-IF(P9="x",11.2,0)-IF(Q9="x",11.2,0)&gt;0,IF(D9&gt;7.99,IF(D9&gt;23.95,'Verpflegungspauschale 2020'!$B$2,'Verpflegungspauschale 2020'!$C$2),0)-IF(O9="x",5.6,0)-IF(P9="x",11.2,0)-IF(Q9="x",11.2,0),0),0)+IF(E9="Belgien",IF(IF(D9&gt;7.99,IF(D9&gt;23.95,'Verpflegungspauschale 2020'!$B$3,'Verpflegungspauschale 2020'!$C$3),0)-IF(O9="x",8.4,0)-IF(P9="x",16.8,0)-IF(Q9="x",16.8,0)&gt;0,IF(D9&gt;7.99,IF(D9&gt;23.95,'Verpflegungspauschale 2020'!$B$3,'Verpflegungspauschale 2020'!$C$3),0)-IF(O9="x",8.4,0)-IF(P9="x",16.8,0)-IF(Q9="x",16.8,0),0),0)+IF(E9="Dänemark",IF(IF(D9&gt;7.99,IF(D9&gt;23.95,'Verpflegungspauschale 2020'!$B$4,'Verpflegungspauschale 2020'!$C$4),0)-IF(O9="x",11.6,0)-IF(P9="x",23.2,0)-IF(Q9="x",23.2,0)&gt;0,IF(D9&gt;7.99,IF(D9&gt;23.95,'Verpflegungspauschale 2020'!$B$4,'Verpflegungspauschale 2020'!$C$4),0)-IF(O9="x",11.6,0)-IF(P9="x",23.2,0)-IF(Q9="x",23.2,0),0),0)+IF(E9="Frankreich (Lyon)",IF(IF(D9&gt;7.99,IF(D9&gt;23.95,'Verpflegungspauschale 2020'!$B$5,'Verpflegungspauschale 2020'!$C$5),0)-IF(O9="x",10.6,0)-IF(P9="x",21.2,0)-IF(Q9="x",21.2,0)&gt;0,IF(D9&gt;7.99,IF(D9&gt;23.95,'Verpflegungspauschale 2020'!$B$5,'Verpflegungspauschale 2020'!$C$5),0)-IF(O9="x",10.6,0)-IF(P9="x",21.2,0)-IF(Q9="x",21.2,0),0),0)+IF(E9="Frankreich (Marseille)",IF(IF(D9&gt;7.99,IF(D9&gt;23.95,'Verpflegungspauschale 2020'!$B$6,'Verpflegungspauschale 2020'!$C$6),0)-IF(O9="x",9.2,0)-IF(P9="x",18,0)-IF(Q9="x",18.4,0)&gt;0,IF(D9&gt;7.99,IF(D9&gt;23.95,'Verpflegungspauschale 2020'!$B$6,'Verpflegungspauschale 2020'!$C$6),0)-IF(O9="x",9.2,0)-IF(P9="x",18.4,0)-IF(Q9="x",18.4,0),0),0)+IF(E9="Frankreich (Paris)",IF(IF(D9&gt;7.99,IF(D9&gt;23.95,'Verpflegungspauschale 2020'!$B$7,'Verpflegungspauschale 2020'!$C$7),0)-IF(O9="x",11.6,0)-IF(P9="x",23.2,0)-IF(Q9="x",23.2,0)&gt;0,IF(D9&gt;7.99,IF(D9&gt;23.95,'Verpflegungspauschale 2020'!$B$7,'Verpflegungspauschale 2020'!$C$7),0)-IF(O9="x",11.6,0)-IF(P9="x",23.2,0)-IF(Q9="x",23.2,0),0),0)+IF(E9="Frankreich (Straßburg)",IF(IF(D9&gt;7.99,IF(D9&gt;23.95,'Verpflegungspauschale 2020'!$B$8,'Verpflegungspauschale 2020'!$C$8),0)-IF(O9="x",10.2,0)-IF(P9="x",20.4,0)-IF(Q9="x",20.4,0)&gt;0,IF(D9&gt;7.99,IF(D9&gt;23.95,'Verpflegungspauschale 2020'!$B$8,'Verpflegungspauschale 2020'!$C$8),0)-IF(O9="x",10.2,0)-IF(P9="x",20.4,0)-IF(Q9="x",20.4,0),0),0)+IF(E9="Frankreich (Rest)",IF(IF(D9&gt;7.99,IF(D9&gt;23.95,'Verpflegungspauschale 2020'!$B$9,'Verpflegungspauschale 2020'!$C$9),0)-IF(O9="x",8.8,0)-IF(P9="x",17.6,0)-IF(Q9="x",17.6,0)&gt;0,IF(D9&gt;7.99,IF(D9&gt;23.95,'Verpflegungspauschale 2020'!$B$9,'Verpflegungspauschale 2020'!$C$9),0)-IF(O9="x",8.8,0)-IF(P9="x",17.6,0)-IF(Q9="x",17.6,0),0),0)+IF(E9="Italien (Mailand)",IF(IF(D9&gt;7.99,IF(D9&gt;23.95,'Verpflegungspauschale 2020'!$B$10,'Verpflegungspauschale 2020'!$C$10),0)-IF(O9="x",9,0)-IF(P9="x",18,0)-IF(Q9="x",18,0)&gt;0,IF(D9&gt;7.99,IF(D9&gt;23.95,'Verpflegungspauschale 2020'!$B$10,'Verpflegungspauschale 2020'!$C$10),0)-IF(O9="x",9,0)-IF(P9="x",18,0)-IF(Q9="x",18,0),0),0)+IF(E9="Italien (Rom)",IF(IF(D9&gt;7.99,IF(D9&gt;23.95,'Verpflegungspauschale 2020'!$B$11,'Verpflegungspauschale 2020'!$C$11),0)-IF(O9="x",8,0)-IF(P9="x",16,0)-IF(Q9="x",16,0)&gt;0,IF(D9&gt;7.99,IF(D9&gt;23.95,'Verpflegungspauschale 2020'!$B$11,'Verpflegungspauschale 2020'!$C$11),0)-IF(O9="x",8,0)-IF(P9="x",16,0)-IF(Q9="x",16,0),0),0)+IF(E9="Italien (Rest)",IF(IF(D9&gt;7.99,IF(D9&gt;23.95,'Verpflegungspauschale 2020'!$B$12,'Verpflegungspauschale 2020'!$C$12),0)-IF(O9="x",8,0)-IF(P9="x",16,0)-IF(Q9="x",16,0)&gt;0,IF(D9&gt;7.99,IF(D9&gt;23.95,'Verpflegungspauschale 2020'!$B$12,'Verpflegungspauschale 2020'!$C$12),0)-IF(O9="x",8,0)-IF(P9="x",16,0)-IF(Q9="x",16,0),0),0)+IF(E9="Niederlande",IF(IF(D9&gt;7.99,IF(D9&gt;23.95,'Verpflegungspauschale 2020'!$B$13,'Verpflegungspauschale 2020'!$C$13),0)-IF(O9="x",9.4,0)-IF(P9="x",18.8,0)-IF(Q9="x",18.8,0)&gt;0,IF(D9&gt;7.99,IF(D9&gt;23.95,'Verpflegungspauschale 2020'!$B$13,'Verpflegungspauschale 2020'!$C$13),0)-IF(O9="x",9.4,0)-IF(P9="x",18.8,0)-IF(Q9="x",18.8,0),0),0)+IF(E9="Österreich",IF(IF(D9&gt;7.99,IF(D9&gt;23.95,'Verpflegungspauschale 2020'!$B$14,'Verpflegungspauschale 2020'!$C$14),0)-IF(O9="x",8,0)-IF(P9="x",16,0)-IF(Q9="x",16,0)&gt;0,IF(D9&gt;7.99,IF(D9&gt;23.95,'Verpflegungspauschale 2020'!$B$14,'Verpflegungspauschale 2020'!$C$14),0)-IF(O9="x",8,0)-IF(P9="x",16,0)-IF(Q9="x",16,0),0),0)+IF(E9="Polen (Breslau)",IF(IF(D9&gt;7.99,IF(D9&gt;23.95,'Verpflegungspauschale 2020'!$B$15,'Verpflegungspauschale 2020'!$C$15),0)-IF(O9="x",6.6,0)-IF(P9="x",13.2,0)-IF(Q9="x",13.2,0)&gt;0,IF(D9&gt;7.99,IF(D9&gt;23.95,'Verpflegungspauschale 2020'!$B$15,'Verpflegungspauschale 2020'!$C$15),0)-IF(O9="x",6.6,0)-IF(P9="x",13.2,0)-IF(Q9="x",13.2,0),0),0)+IF(E9="Polen (Danzig)",IF(IF(D9&gt;7.99,IF(D9&gt;23.95,'Verpflegungspauschale 2020'!$B$16,'Verpflegungspauschale 2020'!$C$16),0)-IF(O9="x",6,0)-IF(P9="x",12,0)-IF(Q9="x",12,0)&gt;0,IF(D9&gt;7.99,IF(D9&gt;23.95,'Verpflegungspauschale 2020'!$B$16,'Verpflegungspauschale 2020'!$C$16),0)-IF(O9="x",6,0)-IF(P9="x",12,0)-IF(Q9="x",12,0),0),0)+IF(E9="Polen (Krakau)",IF(IF(D9&gt;7.99,IF(D9&gt;23.95,'Verpflegungspauschale 2020'!$B$17,'Verpflegungspauschale 2020'!$C$17),0)-IF(O9="x",5.4,0)-IF(P9="x",10.8,0)-IF(Q9="x",10.8,0)&gt;0,IF(D9&gt;7.99,IF(D9&gt;23.95,'Verpflegungspauschale 2020'!$B$17,'Verpflegungspauschale 2020'!$C$17),0)-IF(O9="x",5.4,0)-IF(P9="x",10.8,0)-IF(Q9="x",10.8,0),0),0)+IF(E9="Polen (Warschau)",IF(IF(D9&gt;7.99,IF(D9&gt;23.95,'Verpflegungspauschale 2020'!$B$18,'Verpflegungspauschale 2020'!$C$18),0)-IF(O9="x",5.8,0)-IF(P9="x",11.6,0)-IF(Q9="x",11.6,0)&gt;0,IF(D9&gt;7.99,IF(D9&gt;23.95,'Verpflegungspauschale 2020'!$B$18,'Verpflegungspauschale 2020'!$C$18),0)-IF(O9="x",5.8,0)-IF(P9="x",11.6,0)-IF(Q9="x",11.6,0),0),0)+IF(E9="Polen (Rest)",IF(IF(D9&gt;7.99,IF(D9&gt;23.95,'Verpflegungspauschale 2020'!$B$19,'Verpflegungspauschale 2020'!$C$19),0)-IF(O9="x",5.8,0)-IF(P9="x",11.6,0)-IF(Q9="x",11.6,0)&gt;0,IF(D9&gt;7.99,IF(D9&gt;23.95,'Verpflegungspauschale 2020'!$B$19,'Verpflegungspauschale 2020'!$C$19),0)-IF(O9="x",5.8,0)-IF(P9="x",11.6,0)-IF(Q9="x",11.6,0),0),0)+IF(E9="Tschechische Republik",IF(IF(D9&gt;7.99,IF(D9&gt;23.95,'Verpflegungspauschale 2020'!$B$20,'Verpflegungspauschale 2020'!$C$20),0)-IF(O9="x",7,0)-IF(P9="x",14,0)-IF(Q9="x",14,0)&gt;0,IF(D9&gt;7.99,IF(D9&gt;23.95,'Verpflegungspauschale 2020'!$B$20,'Verpflegungspauschale 2020'!$C$20),0)-IF(O9="x",7,0)-IF(P9="x",14,0)-IF(Q9="x",14,0),0),0),0)</f>
        <v>0</v>
      </c>
      <c r="N9" s="31"/>
      <c r="O9" s="109"/>
      <c r="P9" s="109"/>
      <c r="Q9" s="33"/>
    </row>
    <row r="10" spans="1:17" s="41" customFormat="1" ht="23.25" customHeight="1" x14ac:dyDescent="0.2">
      <c r="A10" s="125"/>
      <c r="B10" s="106"/>
      <c r="C10" s="107"/>
      <c r="D10" s="39">
        <f t="shared" si="0"/>
        <v>0</v>
      </c>
      <c r="E10" s="108"/>
      <c r="F10" s="124"/>
      <c r="G10" s="31"/>
      <c r="H10" s="31"/>
      <c r="I10" s="16"/>
      <c r="J10" s="32"/>
      <c r="K10" s="31"/>
      <c r="L10" s="120"/>
      <c r="M10" s="40">
        <f>IF(L10="ja",IF(E10="Deutschland",IF(IF(D10&gt;7.99,IF(D10&gt;23.95,'Verpflegungspauschale 2020'!$B$2,'Verpflegungspauschale 2020'!$C$2),0)-IF(O10="x",5.6,0)-IF(P10="x",11.2,0)-IF(Q10="x",11.2,0)&gt;0,IF(D10&gt;7.99,IF(D10&gt;23.95,'Verpflegungspauschale 2020'!$B$2,'Verpflegungspauschale 2020'!$C$2),0)-IF(O10="x",5.6,0)-IF(P10="x",11.2,0)-IF(Q10="x",11.2,0),0),0)+IF(E10="Belgien",IF(IF(D10&gt;7.99,IF(D10&gt;23.95,'Verpflegungspauschale 2020'!$B$3,'Verpflegungspauschale 2020'!$C$3),0)-IF(O10="x",8.4,0)-IF(P10="x",16.8,0)-IF(Q10="x",16.8,0)&gt;0,IF(D10&gt;7.99,IF(D10&gt;23.95,'Verpflegungspauschale 2020'!$B$3,'Verpflegungspauschale 2020'!$C$3),0)-IF(O10="x",8.4,0)-IF(P10="x",16.8,0)-IF(Q10="x",16.8,0),0),0)+IF(E10="Dänemark",IF(IF(D10&gt;7.99,IF(D10&gt;23.95,'Verpflegungspauschale 2020'!$B$4,'Verpflegungspauschale 2020'!$C$4),0)-IF(O10="x",11.6,0)-IF(P10="x",23.2,0)-IF(Q10="x",23.2,0)&gt;0,IF(D10&gt;7.99,IF(D10&gt;23.95,'Verpflegungspauschale 2020'!$B$4,'Verpflegungspauschale 2020'!$C$4),0)-IF(O10="x",11.6,0)-IF(P10="x",23.2,0)-IF(Q10="x",23.2,0),0),0)+IF(E10="Frankreich (Lyon)",IF(IF(D10&gt;7.99,IF(D10&gt;23.95,'Verpflegungspauschale 2020'!$B$5,'Verpflegungspauschale 2020'!$C$5),0)-IF(O10="x",10.6,0)-IF(P10="x",21.2,0)-IF(Q10="x",21.2,0)&gt;0,IF(D10&gt;7.99,IF(D10&gt;23.95,'Verpflegungspauschale 2020'!$B$5,'Verpflegungspauschale 2020'!$C$5),0)-IF(O10="x",10.6,0)-IF(P10="x",21.2,0)-IF(Q10="x",21.2,0),0),0)+IF(E10="Frankreich (Marseille)",IF(IF(D10&gt;7.99,IF(D10&gt;23.95,'Verpflegungspauschale 2020'!$B$6,'Verpflegungspauschale 2020'!$C$6),0)-IF(O10="x",9.2,0)-IF(P10="x",18,0)-IF(Q10="x",18.4,0)&gt;0,IF(D10&gt;7.99,IF(D10&gt;23.95,'Verpflegungspauschale 2020'!$B$6,'Verpflegungspauschale 2020'!$C$6),0)-IF(O10="x",9.2,0)-IF(P10="x",18.4,0)-IF(Q10="x",18.4,0),0),0)+IF(E10="Frankreich (Paris)",IF(IF(D10&gt;7.99,IF(D10&gt;23.95,'Verpflegungspauschale 2020'!$B$7,'Verpflegungspauschale 2020'!$C$7),0)-IF(O10="x",11.6,0)-IF(P10="x",23.2,0)-IF(Q10="x",23.2,0)&gt;0,IF(D10&gt;7.99,IF(D10&gt;23.95,'Verpflegungspauschale 2020'!$B$7,'Verpflegungspauschale 2020'!$C$7),0)-IF(O10="x",11.6,0)-IF(P10="x",23.2,0)-IF(Q10="x",23.2,0),0),0)+IF(E10="Frankreich (Straßburg)",IF(IF(D10&gt;7.99,IF(D10&gt;23.95,'Verpflegungspauschale 2020'!$B$8,'Verpflegungspauschale 2020'!$C$8),0)-IF(O10="x",10.2,0)-IF(P10="x",20.4,0)-IF(Q10="x",20.4,0)&gt;0,IF(D10&gt;7.99,IF(D10&gt;23.95,'Verpflegungspauschale 2020'!$B$8,'Verpflegungspauschale 2020'!$C$8),0)-IF(O10="x",10.2,0)-IF(P10="x",20.4,0)-IF(Q10="x",20.4,0),0),0)+IF(E10="Frankreich (Rest)",IF(IF(D10&gt;7.99,IF(D10&gt;23.95,'Verpflegungspauschale 2020'!$B$9,'Verpflegungspauschale 2020'!$C$9),0)-IF(O10="x",8.8,0)-IF(P10="x",17.6,0)-IF(Q10="x",17.6,0)&gt;0,IF(D10&gt;7.99,IF(D10&gt;23.95,'Verpflegungspauschale 2020'!$B$9,'Verpflegungspauschale 2020'!$C$9),0)-IF(O10="x",8.8,0)-IF(P10="x",17.6,0)-IF(Q10="x",17.6,0),0),0)+IF(E10="Italien (Mailand)",IF(IF(D10&gt;7.99,IF(D10&gt;23.95,'Verpflegungspauschale 2020'!$B$10,'Verpflegungspauschale 2020'!$C$10),0)-IF(O10="x",9,0)-IF(P10="x",18,0)-IF(Q10="x",18,0)&gt;0,IF(D10&gt;7.99,IF(D10&gt;23.95,'Verpflegungspauschale 2020'!$B$10,'Verpflegungspauschale 2020'!$C$10),0)-IF(O10="x",9,0)-IF(P10="x",18,0)-IF(Q10="x",18,0),0),0)+IF(E10="Italien (Rom)",IF(IF(D10&gt;7.99,IF(D10&gt;23.95,'Verpflegungspauschale 2020'!$B$11,'Verpflegungspauschale 2020'!$C$11),0)-IF(O10="x",8,0)-IF(P10="x",16,0)-IF(Q10="x",16,0)&gt;0,IF(D10&gt;7.99,IF(D10&gt;23.95,'Verpflegungspauschale 2020'!$B$11,'Verpflegungspauschale 2020'!$C$11),0)-IF(O10="x",8,0)-IF(P10="x",16,0)-IF(Q10="x",16,0),0),0)+IF(E10="Italien (Rest)",IF(IF(D10&gt;7.99,IF(D10&gt;23.95,'Verpflegungspauschale 2020'!$B$12,'Verpflegungspauschale 2020'!$C$12),0)-IF(O10="x",8,0)-IF(P10="x",16,0)-IF(Q10="x",16,0)&gt;0,IF(D10&gt;7.99,IF(D10&gt;23.95,'Verpflegungspauschale 2020'!$B$12,'Verpflegungspauschale 2020'!$C$12),0)-IF(O10="x",8,0)-IF(P10="x",16,0)-IF(Q10="x",16,0),0),0)+IF(E10="Niederlande",IF(IF(D10&gt;7.99,IF(D10&gt;23.95,'Verpflegungspauschale 2020'!$B$13,'Verpflegungspauschale 2020'!$C$13),0)-IF(O10="x",9.4,0)-IF(P10="x",18.8,0)-IF(Q10="x",18.8,0)&gt;0,IF(D10&gt;7.99,IF(D10&gt;23.95,'Verpflegungspauschale 2020'!$B$13,'Verpflegungspauschale 2020'!$C$13),0)-IF(O10="x",9.4,0)-IF(P10="x",18.8,0)-IF(Q10="x",18.8,0),0),0)+IF(E10="Österreich",IF(IF(D10&gt;7.99,IF(D10&gt;23.95,'Verpflegungspauschale 2020'!$B$14,'Verpflegungspauschale 2020'!$C$14),0)-IF(O10="x",8,0)-IF(P10="x",16,0)-IF(Q10="x",16,0)&gt;0,IF(D10&gt;7.99,IF(D10&gt;23.95,'Verpflegungspauschale 2020'!$B$14,'Verpflegungspauschale 2020'!$C$14),0)-IF(O10="x",8,0)-IF(P10="x",16,0)-IF(Q10="x",16,0),0),0)+IF(E10="Polen (Breslau)",IF(IF(D10&gt;7.99,IF(D10&gt;23.95,'Verpflegungspauschale 2020'!$B$15,'Verpflegungspauschale 2020'!$C$15),0)-IF(O10="x",6.6,0)-IF(P10="x",13.2,0)-IF(Q10="x",13.2,0)&gt;0,IF(D10&gt;7.99,IF(D10&gt;23.95,'Verpflegungspauschale 2020'!$B$15,'Verpflegungspauschale 2020'!$C$15),0)-IF(O10="x",6.6,0)-IF(P10="x",13.2,0)-IF(Q10="x",13.2,0),0),0)+IF(E10="Polen (Danzig)",IF(IF(D10&gt;7.99,IF(D10&gt;23.95,'Verpflegungspauschale 2020'!$B$16,'Verpflegungspauschale 2020'!$C$16),0)-IF(O10="x",6,0)-IF(P10="x",12,0)-IF(Q10="x",12,0)&gt;0,IF(D10&gt;7.99,IF(D10&gt;23.95,'Verpflegungspauschale 2020'!$B$16,'Verpflegungspauschale 2020'!$C$16),0)-IF(O10="x",6,0)-IF(P10="x",12,0)-IF(Q10="x",12,0),0),0)+IF(E10="Polen (Krakau)",IF(IF(D10&gt;7.99,IF(D10&gt;23.95,'Verpflegungspauschale 2020'!$B$17,'Verpflegungspauschale 2020'!$C$17),0)-IF(O10="x",5.4,0)-IF(P10="x",10.8,0)-IF(Q10="x",10.8,0)&gt;0,IF(D10&gt;7.99,IF(D10&gt;23.95,'Verpflegungspauschale 2020'!$B$17,'Verpflegungspauschale 2020'!$C$17),0)-IF(O10="x",5.4,0)-IF(P10="x",10.8,0)-IF(Q10="x",10.8,0),0),0)+IF(E10="Polen (Warschau)",IF(IF(D10&gt;7.99,IF(D10&gt;23.95,'Verpflegungspauschale 2020'!$B$18,'Verpflegungspauschale 2020'!$C$18),0)-IF(O10="x",5.8,0)-IF(P10="x",11.6,0)-IF(Q10="x",11.6,0)&gt;0,IF(D10&gt;7.99,IF(D10&gt;23.95,'Verpflegungspauschale 2020'!$B$18,'Verpflegungspauschale 2020'!$C$18),0)-IF(O10="x",5.8,0)-IF(P10="x",11.6,0)-IF(Q10="x",11.6,0),0),0)+IF(E10="Polen (Rest)",IF(IF(D10&gt;7.99,IF(D10&gt;23.95,'Verpflegungspauschale 2020'!$B$19,'Verpflegungspauschale 2020'!$C$19),0)-IF(O10="x",5.8,0)-IF(P10="x",11.6,0)-IF(Q10="x",11.6,0)&gt;0,IF(D10&gt;7.99,IF(D10&gt;23.95,'Verpflegungspauschale 2020'!$B$19,'Verpflegungspauschale 2020'!$C$19),0)-IF(O10="x",5.8,0)-IF(P10="x",11.6,0)-IF(Q10="x",11.6,0),0),0)+IF(E10="Tschechische Republik",IF(IF(D10&gt;7.99,IF(D10&gt;23.95,'Verpflegungspauschale 2020'!$B$20,'Verpflegungspauschale 2020'!$C$20),0)-IF(O10="x",7,0)-IF(P10="x",14,0)-IF(Q10="x",14,0)&gt;0,IF(D10&gt;7.99,IF(D10&gt;23.95,'Verpflegungspauschale 2020'!$B$20,'Verpflegungspauschale 2020'!$C$20),0)-IF(O10="x",7,0)-IF(P10="x",14,0)-IF(Q10="x",14,0),0),0),0)</f>
        <v>0</v>
      </c>
      <c r="N10" s="31"/>
      <c r="O10" s="33"/>
      <c r="P10" s="33"/>
      <c r="Q10" s="33"/>
    </row>
    <row r="11" spans="1:17" s="41" customFormat="1" ht="23.25" customHeight="1" x14ac:dyDescent="0.2">
      <c r="A11" s="125"/>
      <c r="B11" s="17"/>
      <c r="C11" s="17"/>
      <c r="D11" s="39">
        <f t="shared" si="0"/>
        <v>0</v>
      </c>
      <c r="E11" s="108"/>
      <c r="F11" s="124"/>
      <c r="G11" s="31"/>
      <c r="H11" s="31"/>
      <c r="I11" s="16"/>
      <c r="J11" s="32"/>
      <c r="K11" s="31"/>
      <c r="L11" s="120"/>
      <c r="M11" s="40">
        <f>IF(L11="ja",IF(E11="Deutschland",IF(IF(D11&gt;7.99,IF(D11&gt;23.95,'Verpflegungspauschale 2020'!$B$2,'Verpflegungspauschale 2020'!$C$2),0)-IF(O11="x",5.6,0)-IF(P11="x",11.2,0)-IF(Q11="x",11.2,0)&gt;0,IF(D11&gt;7.99,IF(D11&gt;23.95,'Verpflegungspauschale 2020'!$B$2,'Verpflegungspauschale 2020'!$C$2),0)-IF(O11="x",5.6,0)-IF(P11="x",11.2,0)-IF(Q11="x",11.2,0),0),0)+IF(E11="Belgien",IF(IF(D11&gt;7.99,IF(D11&gt;23.95,'Verpflegungspauschale 2020'!$B$3,'Verpflegungspauschale 2020'!$C$3),0)-IF(O11="x",8.4,0)-IF(P11="x",16.8,0)-IF(Q11="x",16.8,0)&gt;0,IF(D11&gt;7.99,IF(D11&gt;23.95,'Verpflegungspauschale 2020'!$B$3,'Verpflegungspauschale 2020'!$C$3),0)-IF(O11="x",8.4,0)-IF(P11="x",16.8,0)-IF(Q11="x",16.8,0),0),0)+IF(E11="Dänemark",IF(IF(D11&gt;7.99,IF(D11&gt;23.95,'Verpflegungspauschale 2020'!$B$4,'Verpflegungspauschale 2020'!$C$4),0)-IF(O11="x",11.6,0)-IF(P11="x",23.2,0)-IF(Q11="x",23.2,0)&gt;0,IF(D11&gt;7.99,IF(D11&gt;23.95,'Verpflegungspauschale 2020'!$B$4,'Verpflegungspauschale 2020'!$C$4),0)-IF(O11="x",11.6,0)-IF(P11="x",23.2,0)-IF(Q11="x",23.2,0),0),0)+IF(E11="Frankreich (Lyon)",IF(IF(D11&gt;7.99,IF(D11&gt;23.95,'Verpflegungspauschale 2020'!$B$5,'Verpflegungspauschale 2020'!$C$5),0)-IF(O11="x",10.6,0)-IF(P11="x",21.2,0)-IF(Q11="x",21.2,0)&gt;0,IF(D11&gt;7.99,IF(D11&gt;23.95,'Verpflegungspauschale 2020'!$B$5,'Verpflegungspauschale 2020'!$C$5),0)-IF(O11="x",10.6,0)-IF(P11="x",21.2,0)-IF(Q11="x",21.2,0),0),0)+IF(E11="Frankreich (Marseille)",IF(IF(D11&gt;7.99,IF(D11&gt;23.95,'Verpflegungspauschale 2020'!$B$6,'Verpflegungspauschale 2020'!$C$6),0)-IF(O11="x",9.2,0)-IF(P11="x",18,0)-IF(Q11="x",18.4,0)&gt;0,IF(D11&gt;7.99,IF(D11&gt;23.95,'Verpflegungspauschale 2020'!$B$6,'Verpflegungspauschale 2020'!$C$6),0)-IF(O11="x",9.2,0)-IF(P11="x",18.4,0)-IF(Q11="x",18.4,0),0),0)+IF(E11="Frankreich (Paris)",IF(IF(D11&gt;7.99,IF(D11&gt;23.95,'Verpflegungspauschale 2020'!$B$7,'Verpflegungspauschale 2020'!$C$7),0)-IF(O11="x",11.6,0)-IF(P11="x",23.2,0)-IF(Q11="x",23.2,0)&gt;0,IF(D11&gt;7.99,IF(D11&gt;23.95,'Verpflegungspauschale 2020'!$B$7,'Verpflegungspauschale 2020'!$C$7),0)-IF(O11="x",11.6,0)-IF(P11="x",23.2,0)-IF(Q11="x",23.2,0),0),0)+IF(E11="Frankreich (Straßburg)",IF(IF(D11&gt;7.99,IF(D11&gt;23.95,'Verpflegungspauschale 2020'!$B$8,'Verpflegungspauschale 2020'!$C$8),0)-IF(O11="x",10.2,0)-IF(P11="x",20.4,0)-IF(Q11="x",20.4,0)&gt;0,IF(D11&gt;7.99,IF(D11&gt;23.95,'Verpflegungspauschale 2020'!$B$8,'Verpflegungspauschale 2020'!$C$8),0)-IF(O11="x",10.2,0)-IF(P11="x",20.4,0)-IF(Q11="x",20.4,0),0),0)+IF(E11="Frankreich (Rest)",IF(IF(D11&gt;7.99,IF(D11&gt;23.95,'Verpflegungspauschale 2020'!$B$9,'Verpflegungspauschale 2020'!$C$9),0)-IF(O11="x",8.8,0)-IF(P11="x",17.6,0)-IF(Q11="x",17.6,0)&gt;0,IF(D11&gt;7.99,IF(D11&gt;23.95,'Verpflegungspauschale 2020'!$B$9,'Verpflegungspauschale 2020'!$C$9),0)-IF(O11="x",8.8,0)-IF(P11="x",17.6,0)-IF(Q11="x",17.6,0),0),0)+IF(E11="Italien (Mailand)",IF(IF(D11&gt;7.99,IF(D11&gt;23.95,'Verpflegungspauschale 2020'!$B$10,'Verpflegungspauschale 2020'!$C$10),0)-IF(O11="x",9,0)-IF(P11="x",18,0)-IF(Q11="x",18,0)&gt;0,IF(D11&gt;7.99,IF(D11&gt;23.95,'Verpflegungspauschale 2020'!$B$10,'Verpflegungspauschale 2020'!$C$10),0)-IF(O11="x",9,0)-IF(P11="x",18,0)-IF(Q11="x",18,0),0),0)+IF(E11="Italien (Rom)",IF(IF(D11&gt;7.99,IF(D11&gt;23.95,'Verpflegungspauschale 2020'!$B$11,'Verpflegungspauschale 2020'!$C$11),0)-IF(O11="x",8,0)-IF(P11="x",16,0)-IF(Q11="x",16,0)&gt;0,IF(D11&gt;7.99,IF(D11&gt;23.95,'Verpflegungspauschale 2020'!$B$11,'Verpflegungspauschale 2020'!$C$11),0)-IF(O11="x",8,0)-IF(P11="x",16,0)-IF(Q11="x",16,0),0),0)+IF(E11="Italien (Rest)",IF(IF(D11&gt;7.99,IF(D11&gt;23.95,'Verpflegungspauschale 2020'!$B$12,'Verpflegungspauschale 2020'!$C$12),0)-IF(O11="x",8,0)-IF(P11="x",16,0)-IF(Q11="x",16,0)&gt;0,IF(D11&gt;7.99,IF(D11&gt;23.95,'Verpflegungspauschale 2020'!$B$12,'Verpflegungspauschale 2020'!$C$12),0)-IF(O11="x",8,0)-IF(P11="x",16,0)-IF(Q11="x",16,0),0),0)+IF(E11="Niederlande",IF(IF(D11&gt;7.99,IF(D11&gt;23.95,'Verpflegungspauschale 2020'!$B$13,'Verpflegungspauschale 2020'!$C$13),0)-IF(O11="x",9.4,0)-IF(P11="x",18.8,0)-IF(Q11="x",18.8,0)&gt;0,IF(D11&gt;7.99,IF(D11&gt;23.95,'Verpflegungspauschale 2020'!$B$13,'Verpflegungspauschale 2020'!$C$13),0)-IF(O11="x",9.4,0)-IF(P11="x",18.8,0)-IF(Q11="x",18.8,0),0),0)+IF(E11="Österreich",IF(IF(D11&gt;7.99,IF(D11&gt;23.95,'Verpflegungspauschale 2020'!$B$14,'Verpflegungspauschale 2020'!$C$14),0)-IF(O11="x",8,0)-IF(P11="x",16,0)-IF(Q11="x",16,0)&gt;0,IF(D11&gt;7.99,IF(D11&gt;23.95,'Verpflegungspauschale 2020'!$B$14,'Verpflegungspauschale 2020'!$C$14),0)-IF(O11="x",8,0)-IF(P11="x",16,0)-IF(Q11="x",16,0),0),0)+IF(E11="Polen (Breslau)",IF(IF(D11&gt;7.99,IF(D11&gt;23.95,'Verpflegungspauschale 2020'!$B$15,'Verpflegungspauschale 2020'!$C$15),0)-IF(O11="x",6.6,0)-IF(P11="x",13.2,0)-IF(Q11="x",13.2,0)&gt;0,IF(D11&gt;7.99,IF(D11&gt;23.95,'Verpflegungspauschale 2020'!$B$15,'Verpflegungspauschale 2020'!$C$15),0)-IF(O11="x",6.6,0)-IF(P11="x",13.2,0)-IF(Q11="x",13.2,0),0),0)+IF(E11="Polen (Danzig)",IF(IF(D11&gt;7.99,IF(D11&gt;23.95,'Verpflegungspauschale 2020'!$B$16,'Verpflegungspauschale 2020'!$C$16),0)-IF(O11="x",6,0)-IF(P11="x",12,0)-IF(Q11="x",12,0)&gt;0,IF(D11&gt;7.99,IF(D11&gt;23.95,'Verpflegungspauschale 2020'!$B$16,'Verpflegungspauschale 2020'!$C$16),0)-IF(O11="x",6,0)-IF(P11="x",12,0)-IF(Q11="x",12,0),0),0)+IF(E11="Polen (Krakau)",IF(IF(D11&gt;7.99,IF(D11&gt;23.95,'Verpflegungspauschale 2020'!$B$17,'Verpflegungspauschale 2020'!$C$17),0)-IF(O11="x",5.4,0)-IF(P11="x",10.8,0)-IF(Q11="x",10.8,0)&gt;0,IF(D11&gt;7.99,IF(D11&gt;23.95,'Verpflegungspauschale 2020'!$B$17,'Verpflegungspauschale 2020'!$C$17),0)-IF(O11="x",5.4,0)-IF(P11="x",10.8,0)-IF(Q11="x",10.8,0),0),0)+IF(E11="Polen (Warschau)",IF(IF(D11&gt;7.99,IF(D11&gt;23.95,'Verpflegungspauschale 2020'!$B$18,'Verpflegungspauschale 2020'!$C$18),0)-IF(O11="x",5.8,0)-IF(P11="x",11.6,0)-IF(Q11="x",11.6,0)&gt;0,IF(D11&gt;7.99,IF(D11&gt;23.95,'Verpflegungspauschale 2020'!$B$18,'Verpflegungspauschale 2020'!$C$18),0)-IF(O11="x",5.8,0)-IF(P11="x",11.6,0)-IF(Q11="x",11.6,0),0),0)+IF(E11="Polen (Rest)",IF(IF(D11&gt;7.99,IF(D11&gt;23.95,'Verpflegungspauschale 2020'!$B$19,'Verpflegungspauschale 2020'!$C$19),0)-IF(O11="x",5.8,0)-IF(P11="x",11.6,0)-IF(Q11="x",11.6,0)&gt;0,IF(D11&gt;7.99,IF(D11&gt;23.95,'Verpflegungspauschale 2020'!$B$19,'Verpflegungspauschale 2020'!$C$19),0)-IF(O11="x",5.8,0)-IF(P11="x",11.6,0)-IF(Q11="x",11.6,0),0),0)+IF(E11="Tschechische Republik",IF(IF(D11&gt;7.99,IF(D11&gt;23.95,'Verpflegungspauschale 2020'!$B$20,'Verpflegungspauschale 2020'!$C$20),0)-IF(O11="x",7,0)-IF(P11="x",14,0)-IF(Q11="x",14,0)&gt;0,IF(D11&gt;7.99,IF(D11&gt;23.95,'Verpflegungspauschale 2020'!$B$20,'Verpflegungspauschale 2020'!$C$20),0)-IF(O11="x",7,0)-IF(P11="x",14,0)-IF(Q11="x",14,0),0),0),0)</f>
        <v>0</v>
      </c>
      <c r="N11" s="31"/>
      <c r="O11" s="109"/>
      <c r="P11" s="33"/>
      <c r="Q11" s="33"/>
    </row>
    <row r="12" spans="1:17" s="41" customFormat="1" ht="23.25" customHeight="1" x14ac:dyDescent="0.2">
      <c r="A12" s="126"/>
      <c r="B12" s="17"/>
      <c r="C12" s="17"/>
      <c r="D12" s="39">
        <f t="shared" si="0"/>
        <v>0</v>
      </c>
      <c r="E12" s="108"/>
      <c r="F12" s="124"/>
      <c r="G12" s="31"/>
      <c r="H12" s="31"/>
      <c r="I12" s="16"/>
      <c r="J12" s="32"/>
      <c r="K12" s="31"/>
      <c r="L12" s="120"/>
      <c r="M12" s="40">
        <f>IF(L12="ja",IF(E12="Deutschland",IF(IF(D12&gt;7.99,IF(D12&gt;23.95,'Verpflegungspauschale 2020'!$B$2,'Verpflegungspauschale 2020'!$C$2),0)-IF(O12="x",5.6,0)-IF(P12="x",11.2,0)-IF(Q12="x",11.2,0)&gt;0,IF(D12&gt;7.99,IF(D12&gt;23.95,'Verpflegungspauschale 2020'!$B$2,'Verpflegungspauschale 2020'!$C$2),0)-IF(O12="x",5.6,0)-IF(P12="x",11.2,0)-IF(Q12="x",11.2,0),0),0)+IF(E12="Belgien",IF(IF(D12&gt;7.99,IF(D12&gt;23.95,'Verpflegungspauschale 2020'!$B$3,'Verpflegungspauschale 2020'!$C$3),0)-IF(O12="x",8.4,0)-IF(P12="x",16.8,0)-IF(Q12="x",16.8,0)&gt;0,IF(D12&gt;7.99,IF(D12&gt;23.95,'Verpflegungspauschale 2020'!$B$3,'Verpflegungspauschale 2020'!$C$3),0)-IF(O12="x",8.4,0)-IF(P12="x",16.8,0)-IF(Q12="x",16.8,0),0),0)+IF(E12="Dänemark",IF(IF(D12&gt;7.99,IF(D12&gt;23.95,'Verpflegungspauschale 2020'!$B$4,'Verpflegungspauschale 2020'!$C$4),0)-IF(O12="x",11.6,0)-IF(P12="x",23.2,0)-IF(Q12="x",23.2,0)&gt;0,IF(D12&gt;7.99,IF(D12&gt;23.95,'Verpflegungspauschale 2020'!$B$4,'Verpflegungspauschale 2020'!$C$4),0)-IF(O12="x",11.6,0)-IF(P12="x",23.2,0)-IF(Q12="x",23.2,0),0),0)+IF(E12="Frankreich (Lyon)",IF(IF(D12&gt;7.99,IF(D12&gt;23.95,'Verpflegungspauschale 2020'!$B$5,'Verpflegungspauschale 2020'!$C$5),0)-IF(O12="x",10.6,0)-IF(P12="x",21.2,0)-IF(Q12="x",21.2,0)&gt;0,IF(D12&gt;7.99,IF(D12&gt;23.95,'Verpflegungspauschale 2020'!$B$5,'Verpflegungspauschale 2020'!$C$5),0)-IF(O12="x",10.6,0)-IF(P12="x",21.2,0)-IF(Q12="x",21.2,0),0),0)+IF(E12="Frankreich (Marseille)",IF(IF(D12&gt;7.99,IF(D12&gt;23.95,'Verpflegungspauschale 2020'!$B$6,'Verpflegungspauschale 2020'!$C$6),0)-IF(O12="x",9.2,0)-IF(P12="x",18,0)-IF(Q12="x",18.4,0)&gt;0,IF(D12&gt;7.99,IF(D12&gt;23.95,'Verpflegungspauschale 2020'!$B$6,'Verpflegungspauschale 2020'!$C$6),0)-IF(O12="x",9.2,0)-IF(P12="x",18.4,0)-IF(Q12="x",18.4,0),0),0)+IF(E12="Frankreich (Paris)",IF(IF(D12&gt;7.99,IF(D12&gt;23.95,'Verpflegungspauschale 2020'!$B$7,'Verpflegungspauschale 2020'!$C$7),0)-IF(O12="x",11.6,0)-IF(P12="x",23.2,0)-IF(Q12="x",23.2,0)&gt;0,IF(D12&gt;7.99,IF(D12&gt;23.95,'Verpflegungspauschale 2020'!$B$7,'Verpflegungspauschale 2020'!$C$7),0)-IF(O12="x",11.6,0)-IF(P12="x",23.2,0)-IF(Q12="x",23.2,0),0),0)+IF(E12="Frankreich (Straßburg)",IF(IF(D12&gt;7.99,IF(D12&gt;23.95,'Verpflegungspauschale 2020'!$B$8,'Verpflegungspauschale 2020'!$C$8),0)-IF(O12="x",10.2,0)-IF(P12="x",20.4,0)-IF(Q12="x",20.4,0)&gt;0,IF(D12&gt;7.99,IF(D12&gt;23.95,'Verpflegungspauschale 2020'!$B$8,'Verpflegungspauschale 2020'!$C$8),0)-IF(O12="x",10.2,0)-IF(P12="x",20.4,0)-IF(Q12="x",20.4,0),0),0)+IF(E12="Frankreich (Rest)",IF(IF(D12&gt;7.99,IF(D12&gt;23.95,'Verpflegungspauschale 2020'!$B$9,'Verpflegungspauschale 2020'!$C$9),0)-IF(O12="x",8.8,0)-IF(P12="x",17.6,0)-IF(Q12="x",17.6,0)&gt;0,IF(D12&gt;7.99,IF(D12&gt;23.95,'Verpflegungspauschale 2020'!$B$9,'Verpflegungspauschale 2020'!$C$9),0)-IF(O12="x",8.8,0)-IF(P12="x",17.6,0)-IF(Q12="x",17.6,0),0),0)+IF(E12="Italien (Mailand)",IF(IF(D12&gt;7.99,IF(D12&gt;23.95,'Verpflegungspauschale 2020'!$B$10,'Verpflegungspauschale 2020'!$C$10),0)-IF(O12="x",9,0)-IF(P12="x",18,0)-IF(Q12="x",18,0)&gt;0,IF(D12&gt;7.99,IF(D12&gt;23.95,'Verpflegungspauschale 2020'!$B$10,'Verpflegungspauschale 2020'!$C$10),0)-IF(O12="x",9,0)-IF(P12="x",18,0)-IF(Q12="x",18,0),0),0)+IF(E12="Italien (Rom)",IF(IF(D12&gt;7.99,IF(D12&gt;23.95,'Verpflegungspauschale 2020'!$B$11,'Verpflegungspauschale 2020'!$C$11),0)-IF(O12="x",8,0)-IF(P12="x",16,0)-IF(Q12="x",16,0)&gt;0,IF(D12&gt;7.99,IF(D12&gt;23.95,'Verpflegungspauschale 2020'!$B$11,'Verpflegungspauschale 2020'!$C$11),0)-IF(O12="x",8,0)-IF(P12="x",16,0)-IF(Q12="x",16,0),0),0)+IF(E12="Italien (Rest)",IF(IF(D12&gt;7.99,IF(D12&gt;23.95,'Verpflegungspauschale 2020'!$B$12,'Verpflegungspauschale 2020'!$C$12),0)-IF(O12="x",8,0)-IF(P12="x",16,0)-IF(Q12="x",16,0)&gt;0,IF(D12&gt;7.99,IF(D12&gt;23.95,'Verpflegungspauschale 2020'!$B$12,'Verpflegungspauschale 2020'!$C$12),0)-IF(O12="x",8,0)-IF(P12="x",16,0)-IF(Q12="x",16,0),0),0)+IF(E12="Niederlande",IF(IF(D12&gt;7.99,IF(D12&gt;23.95,'Verpflegungspauschale 2020'!$B$13,'Verpflegungspauschale 2020'!$C$13),0)-IF(O12="x",9.4,0)-IF(P12="x",18.8,0)-IF(Q12="x",18.8,0)&gt;0,IF(D12&gt;7.99,IF(D12&gt;23.95,'Verpflegungspauschale 2020'!$B$13,'Verpflegungspauschale 2020'!$C$13),0)-IF(O12="x",9.4,0)-IF(P12="x",18.8,0)-IF(Q12="x",18.8,0),0),0)+IF(E12="Österreich",IF(IF(D12&gt;7.99,IF(D12&gt;23.95,'Verpflegungspauschale 2020'!$B$14,'Verpflegungspauschale 2020'!$C$14),0)-IF(O12="x",8,0)-IF(P12="x",16,0)-IF(Q12="x",16,0)&gt;0,IF(D12&gt;7.99,IF(D12&gt;23.95,'Verpflegungspauschale 2020'!$B$14,'Verpflegungspauschale 2020'!$C$14),0)-IF(O12="x",8,0)-IF(P12="x",16,0)-IF(Q12="x",16,0),0),0)+IF(E12="Polen (Breslau)",IF(IF(D12&gt;7.99,IF(D12&gt;23.95,'Verpflegungspauschale 2020'!$B$15,'Verpflegungspauschale 2020'!$C$15),0)-IF(O12="x",6.6,0)-IF(P12="x",13.2,0)-IF(Q12="x",13.2,0)&gt;0,IF(D12&gt;7.99,IF(D12&gt;23.95,'Verpflegungspauschale 2020'!$B$15,'Verpflegungspauschale 2020'!$C$15),0)-IF(O12="x",6.6,0)-IF(P12="x",13.2,0)-IF(Q12="x",13.2,0),0),0)+IF(E12="Polen (Danzig)",IF(IF(D12&gt;7.99,IF(D12&gt;23.95,'Verpflegungspauschale 2020'!$B$16,'Verpflegungspauschale 2020'!$C$16),0)-IF(O12="x",6,0)-IF(P12="x",12,0)-IF(Q12="x",12,0)&gt;0,IF(D12&gt;7.99,IF(D12&gt;23.95,'Verpflegungspauschale 2020'!$B$16,'Verpflegungspauschale 2020'!$C$16),0)-IF(O12="x",6,0)-IF(P12="x",12,0)-IF(Q12="x",12,0),0),0)+IF(E12="Polen (Krakau)",IF(IF(D12&gt;7.99,IF(D12&gt;23.95,'Verpflegungspauschale 2020'!$B$17,'Verpflegungspauschale 2020'!$C$17),0)-IF(O12="x",5.4,0)-IF(P12="x",10.8,0)-IF(Q12="x",10.8,0)&gt;0,IF(D12&gt;7.99,IF(D12&gt;23.95,'Verpflegungspauschale 2020'!$B$17,'Verpflegungspauschale 2020'!$C$17),0)-IF(O12="x",5.4,0)-IF(P12="x",10.8,0)-IF(Q12="x",10.8,0),0),0)+IF(E12="Polen (Warschau)",IF(IF(D12&gt;7.99,IF(D12&gt;23.95,'Verpflegungspauschale 2020'!$B$18,'Verpflegungspauschale 2020'!$C$18),0)-IF(O12="x",5.8,0)-IF(P12="x",11.6,0)-IF(Q12="x",11.6,0)&gt;0,IF(D12&gt;7.99,IF(D12&gt;23.95,'Verpflegungspauschale 2020'!$B$18,'Verpflegungspauschale 2020'!$C$18),0)-IF(O12="x",5.8,0)-IF(P12="x",11.6,0)-IF(Q12="x",11.6,0),0),0)+IF(E12="Polen (Rest)",IF(IF(D12&gt;7.99,IF(D12&gt;23.95,'Verpflegungspauschale 2020'!$B$19,'Verpflegungspauschale 2020'!$C$19),0)-IF(O12="x",5.8,0)-IF(P12="x",11.6,0)-IF(Q12="x",11.6,0)&gt;0,IF(D12&gt;7.99,IF(D12&gt;23.95,'Verpflegungspauschale 2020'!$B$19,'Verpflegungspauschale 2020'!$C$19),0)-IF(O12="x",5.8,0)-IF(P12="x",11.6,0)-IF(Q12="x",11.6,0),0),0)+IF(E12="Tschechische Republik",IF(IF(D12&gt;7.99,IF(D12&gt;23.95,'Verpflegungspauschale 2020'!$B$20,'Verpflegungspauschale 2020'!$C$20),0)-IF(O12="x",7,0)-IF(P12="x",14,0)-IF(Q12="x",14,0)&gt;0,IF(D12&gt;7.99,IF(D12&gt;23.95,'Verpflegungspauschale 2020'!$B$20,'Verpflegungspauschale 2020'!$C$20),0)-IF(O12="x",7,0)-IF(P12="x",14,0)-IF(Q12="x",14,0),0),0),0)</f>
        <v>0</v>
      </c>
      <c r="N12" s="31"/>
      <c r="O12" s="33"/>
      <c r="P12" s="33"/>
      <c r="Q12" s="33"/>
    </row>
    <row r="13" spans="1:17" s="41" customFormat="1" ht="23.25" customHeight="1" x14ac:dyDescent="0.2">
      <c r="A13" s="126"/>
      <c r="B13" s="17"/>
      <c r="C13" s="17"/>
      <c r="D13" s="39">
        <f t="shared" si="0"/>
        <v>0</v>
      </c>
      <c r="E13" s="108"/>
      <c r="F13" s="124"/>
      <c r="G13" s="31"/>
      <c r="H13" s="31"/>
      <c r="I13" s="16"/>
      <c r="J13" s="32"/>
      <c r="K13" s="31"/>
      <c r="L13" s="120"/>
      <c r="M13" s="40">
        <f>IF(L13="ja",IF(E13="Deutschland",IF(IF(D13&gt;7.99,IF(D13&gt;23.95,'Verpflegungspauschale 2020'!$B$2,'Verpflegungspauschale 2020'!$C$2),0)-IF(O13="x",5.6,0)-IF(P13="x",11.2,0)-IF(Q13="x",11.2,0)&gt;0,IF(D13&gt;7.99,IF(D13&gt;23.95,'Verpflegungspauschale 2020'!$B$2,'Verpflegungspauschale 2020'!$C$2),0)-IF(O13="x",5.6,0)-IF(P13="x",11.2,0)-IF(Q13="x",11.2,0),0),0)+IF(E13="Belgien",IF(IF(D13&gt;7.99,IF(D13&gt;23.95,'Verpflegungspauschale 2020'!$B$3,'Verpflegungspauschale 2020'!$C$3),0)-IF(O13="x",8.4,0)-IF(P13="x",16.8,0)-IF(Q13="x",16.8,0)&gt;0,IF(D13&gt;7.99,IF(D13&gt;23.95,'Verpflegungspauschale 2020'!$B$3,'Verpflegungspauschale 2020'!$C$3),0)-IF(O13="x",8.4,0)-IF(P13="x",16.8,0)-IF(Q13="x",16.8,0),0),0)+IF(E13="Dänemark",IF(IF(D13&gt;7.99,IF(D13&gt;23.95,'Verpflegungspauschale 2020'!$B$4,'Verpflegungspauschale 2020'!$C$4),0)-IF(O13="x",11.6,0)-IF(P13="x",23.2,0)-IF(Q13="x",23.2,0)&gt;0,IF(D13&gt;7.99,IF(D13&gt;23.95,'Verpflegungspauschale 2020'!$B$4,'Verpflegungspauschale 2020'!$C$4),0)-IF(O13="x",11.6,0)-IF(P13="x",23.2,0)-IF(Q13="x",23.2,0),0),0)+IF(E13="Frankreich (Lyon)",IF(IF(D13&gt;7.99,IF(D13&gt;23.95,'Verpflegungspauschale 2020'!$B$5,'Verpflegungspauschale 2020'!$C$5),0)-IF(O13="x",10.6,0)-IF(P13="x",21.2,0)-IF(Q13="x",21.2,0)&gt;0,IF(D13&gt;7.99,IF(D13&gt;23.95,'Verpflegungspauschale 2020'!$B$5,'Verpflegungspauschale 2020'!$C$5),0)-IF(O13="x",10.6,0)-IF(P13="x",21.2,0)-IF(Q13="x",21.2,0),0),0)+IF(E13="Frankreich (Marseille)",IF(IF(D13&gt;7.99,IF(D13&gt;23.95,'Verpflegungspauschale 2020'!$B$6,'Verpflegungspauschale 2020'!$C$6),0)-IF(O13="x",9.2,0)-IF(P13="x",18,0)-IF(Q13="x",18.4,0)&gt;0,IF(D13&gt;7.99,IF(D13&gt;23.95,'Verpflegungspauschale 2020'!$B$6,'Verpflegungspauschale 2020'!$C$6),0)-IF(O13="x",9.2,0)-IF(P13="x",18.4,0)-IF(Q13="x",18.4,0),0),0)+IF(E13="Frankreich (Paris)",IF(IF(D13&gt;7.99,IF(D13&gt;23.95,'Verpflegungspauschale 2020'!$B$7,'Verpflegungspauschale 2020'!$C$7),0)-IF(O13="x",11.6,0)-IF(P13="x",23.2,0)-IF(Q13="x",23.2,0)&gt;0,IF(D13&gt;7.99,IF(D13&gt;23.95,'Verpflegungspauschale 2020'!$B$7,'Verpflegungspauschale 2020'!$C$7),0)-IF(O13="x",11.6,0)-IF(P13="x",23.2,0)-IF(Q13="x",23.2,0),0),0)+IF(E13="Frankreich (Straßburg)",IF(IF(D13&gt;7.99,IF(D13&gt;23.95,'Verpflegungspauschale 2020'!$B$8,'Verpflegungspauschale 2020'!$C$8),0)-IF(O13="x",10.2,0)-IF(P13="x",20.4,0)-IF(Q13="x",20.4,0)&gt;0,IF(D13&gt;7.99,IF(D13&gt;23.95,'Verpflegungspauschale 2020'!$B$8,'Verpflegungspauschale 2020'!$C$8),0)-IF(O13="x",10.2,0)-IF(P13="x",20.4,0)-IF(Q13="x",20.4,0),0),0)+IF(E13="Frankreich (Rest)",IF(IF(D13&gt;7.99,IF(D13&gt;23.95,'Verpflegungspauschale 2020'!$B$9,'Verpflegungspauschale 2020'!$C$9),0)-IF(O13="x",8.8,0)-IF(P13="x",17.6,0)-IF(Q13="x",17.6,0)&gt;0,IF(D13&gt;7.99,IF(D13&gt;23.95,'Verpflegungspauschale 2020'!$B$9,'Verpflegungspauschale 2020'!$C$9),0)-IF(O13="x",8.8,0)-IF(P13="x",17.6,0)-IF(Q13="x",17.6,0),0),0)+IF(E13="Italien (Mailand)",IF(IF(D13&gt;7.99,IF(D13&gt;23.95,'Verpflegungspauschale 2020'!$B$10,'Verpflegungspauschale 2020'!$C$10),0)-IF(O13="x",9,0)-IF(P13="x",18,0)-IF(Q13="x",18,0)&gt;0,IF(D13&gt;7.99,IF(D13&gt;23.95,'Verpflegungspauschale 2020'!$B$10,'Verpflegungspauschale 2020'!$C$10),0)-IF(O13="x",9,0)-IF(P13="x",18,0)-IF(Q13="x",18,0),0),0)+IF(E13="Italien (Rom)",IF(IF(D13&gt;7.99,IF(D13&gt;23.95,'Verpflegungspauschale 2020'!$B$11,'Verpflegungspauschale 2020'!$C$11),0)-IF(O13="x",8,0)-IF(P13="x",16,0)-IF(Q13="x",16,0)&gt;0,IF(D13&gt;7.99,IF(D13&gt;23.95,'Verpflegungspauschale 2020'!$B$11,'Verpflegungspauschale 2020'!$C$11),0)-IF(O13="x",8,0)-IF(P13="x",16,0)-IF(Q13="x",16,0),0),0)+IF(E13="Italien (Rest)",IF(IF(D13&gt;7.99,IF(D13&gt;23.95,'Verpflegungspauschale 2020'!$B$12,'Verpflegungspauschale 2020'!$C$12),0)-IF(O13="x",8,0)-IF(P13="x",16,0)-IF(Q13="x",16,0)&gt;0,IF(D13&gt;7.99,IF(D13&gt;23.95,'Verpflegungspauschale 2020'!$B$12,'Verpflegungspauschale 2020'!$C$12),0)-IF(O13="x",8,0)-IF(P13="x",16,0)-IF(Q13="x",16,0),0),0)+IF(E13="Niederlande",IF(IF(D13&gt;7.99,IF(D13&gt;23.95,'Verpflegungspauschale 2020'!$B$13,'Verpflegungspauschale 2020'!$C$13),0)-IF(O13="x",9.4,0)-IF(P13="x",18.8,0)-IF(Q13="x",18.8,0)&gt;0,IF(D13&gt;7.99,IF(D13&gt;23.95,'Verpflegungspauschale 2020'!$B$13,'Verpflegungspauschale 2020'!$C$13),0)-IF(O13="x",9.4,0)-IF(P13="x",18.8,0)-IF(Q13="x",18.8,0),0),0)+IF(E13="Österreich",IF(IF(D13&gt;7.99,IF(D13&gt;23.95,'Verpflegungspauschale 2020'!$B$14,'Verpflegungspauschale 2020'!$C$14),0)-IF(O13="x",8,0)-IF(P13="x",16,0)-IF(Q13="x",16,0)&gt;0,IF(D13&gt;7.99,IF(D13&gt;23.95,'Verpflegungspauschale 2020'!$B$14,'Verpflegungspauschale 2020'!$C$14),0)-IF(O13="x",8,0)-IF(P13="x",16,0)-IF(Q13="x",16,0),0),0)+IF(E13="Polen (Breslau)",IF(IF(D13&gt;7.99,IF(D13&gt;23.95,'Verpflegungspauschale 2020'!$B$15,'Verpflegungspauschale 2020'!$C$15),0)-IF(O13="x",6.6,0)-IF(P13="x",13.2,0)-IF(Q13="x",13.2,0)&gt;0,IF(D13&gt;7.99,IF(D13&gt;23.95,'Verpflegungspauschale 2020'!$B$15,'Verpflegungspauschale 2020'!$C$15),0)-IF(O13="x",6.6,0)-IF(P13="x",13.2,0)-IF(Q13="x",13.2,0),0),0)+IF(E13="Polen (Danzig)",IF(IF(D13&gt;7.99,IF(D13&gt;23.95,'Verpflegungspauschale 2020'!$B$16,'Verpflegungspauschale 2020'!$C$16),0)-IF(O13="x",6,0)-IF(P13="x",12,0)-IF(Q13="x",12,0)&gt;0,IF(D13&gt;7.99,IF(D13&gt;23.95,'Verpflegungspauschale 2020'!$B$16,'Verpflegungspauschale 2020'!$C$16),0)-IF(O13="x",6,0)-IF(P13="x",12,0)-IF(Q13="x",12,0),0),0)+IF(E13="Polen (Krakau)",IF(IF(D13&gt;7.99,IF(D13&gt;23.95,'Verpflegungspauschale 2020'!$B$17,'Verpflegungspauschale 2020'!$C$17),0)-IF(O13="x",5.4,0)-IF(P13="x",10.8,0)-IF(Q13="x",10.8,0)&gt;0,IF(D13&gt;7.99,IF(D13&gt;23.95,'Verpflegungspauschale 2020'!$B$17,'Verpflegungspauschale 2020'!$C$17),0)-IF(O13="x",5.4,0)-IF(P13="x",10.8,0)-IF(Q13="x",10.8,0),0),0)+IF(E13="Polen (Warschau)",IF(IF(D13&gt;7.99,IF(D13&gt;23.95,'Verpflegungspauschale 2020'!$B$18,'Verpflegungspauschale 2020'!$C$18),0)-IF(O13="x",5.8,0)-IF(P13="x",11.6,0)-IF(Q13="x",11.6,0)&gt;0,IF(D13&gt;7.99,IF(D13&gt;23.95,'Verpflegungspauschale 2020'!$B$18,'Verpflegungspauschale 2020'!$C$18),0)-IF(O13="x",5.8,0)-IF(P13="x",11.6,0)-IF(Q13="x",11.6,0),0),0)+IF(E13="Polen (Rest)",IF(IF(D13&gt;7.99,IF(D13&gt;23.95,'Verpflegungspauschale 2020'!$B$19,'Verpflegungspauschale 2020'!$C$19),0)-IF(O13="x",5.8,0)-IF(P13="x",11.6,0)-IF(Q13="x",11.6,0)&gt;0,IF(D13&gt;7.99,IF(D13&gt;23.95,'Verpflegungspauschale 2020'!$B$19,'Verpflegungspauschale 2020'!$C$19),0)-IF(O13="x",5.8,0)-IF(P13="x",11.6,0)-IF(Q13="x",11.6,0),0),0)+IF(E13="Tschechische Republik",IF(IF(D13&gt;7.99,IF(D13&gt;23.95,'Verpflegungspauschale 2020'!$B$20,'Verpflegungspauschale 2020'!$C$20),0)-IF(O13="x",7,0)-IF(P13="x",14,0)-IF(Q13="x",14,0)&gt;0,IF(D13&gt;7.99,IF(D13&gt;23.95,'Verpflegungspauschale 2020'!$B$20,'Verpflegungspauschale 2020'!$C$20),0)-IF(O13="x",7,0)-IF(P13="x",14,0)-IF(Q13="x",14,0),0),0),0)</f>
        <v>0</v>
      </c>
      <c r="N13" s="31"/>
      <c r="O13" s="33"/>
      <c r="P13" s="33"/>
      <c r="Q13" s="33"/>
    </row>
    <row r="14" spans="1:17" s="41" customFormat="1" ht="23.25" customHeight="1" x14ac:dyDescent="0.2">
      <c r="A14" s="126"/>
      <c r="B14" s="17"/>
      <c r="C14" s="17"/>
      <c r="D14" s="39">
        <f t="shared" si="0"/>
        <v>0</v>
      </c>
      <c r="E14" s="108"/>
      <c r="F14" s="124"/>
      <c r="G14" s="31"/>
      <c r="H14" s="31"/>
      <c r="I14" s="16"/>
      <c r="J14" s="32"/>
      <c r="K14" s="31"/>
      <c r="L14" s="120"/>
      <c r="M14" s="40">
        <f>IF(L14="ja",IF(E14="Deutschland",IF(IF(D14&gt;7.99,IF(D14&gt;23.95,'Verpflegungspauschale 2020'!$B$2,'Verpflegungspauschale 2020'!$C$2),0)-IF(O14="x",5.6,0)-IF(P14="x",11.2,0)-IF(Q14="x",11.2,0)&gt;0,IF(D14&gt;7.99,IF(D14&gt;23.95,'Verpflegungspauschale 2020'!$B$2,'Verpflegungspauschale 2020'!$C$2),0)-IF(O14="x",5.6,0)-IF(P14="x",11.2,0)-IF(Q14="x",11.2,0),0),0)+IF(E14="Belgien",IF(IF(D14&gt;7.99,IF(D14&gt;23.95,'Verpflegungspauschale 2020'!$B$3,'Verpflegungspauschale 2020'!$C$3),0)-IF(O14="x",8.4,0)-IF(P14="x",16.8,0)-IF(Q14="x",16.8,0)&gt;0,IF(D14&gt;7.99,IF(D14&gt;23.95,'Verpflegungspauschale 2020'!$B$3,'Verpflegungspauschale 2020'!$C$3),0)-IF(O14="x",8.4,0)-IF(P14="x",16.8,0)-IF(Q14="x",16.8,0),0),0)+IF(E14="Dänemark",IF(IF(D14&gt;7.99,IF(D14&gt;23.95,'Verpflegungspauschale 2020'!$B$4,'Verpflegungspauschale 2020'!$C$4),0)-IF(O14="x",11.6,0)-IF(P14="x",23.2,0)-IF(Q14="x",23.2,0)&gt;0,IF(D14&gt;7.99,IF(D14&gt;23.95,'Verpflegungspauschale 2020'!$B$4,'Verpflegungspauschale 2020'!$C$4),0)-IF(O14="x",11.6,0)-IF(P14="x",23.2,0)-IF(Q14="x",23.2,0),0),0)+IF(E14="Frankreich (Lyon)",IF(IF(D14&gt;7.99,IF(D14&gt;23.95,'Verpflegungspauschale 2020'!$B$5,'Verpflegungspauschale 2020'!$C$5),0)-IF(O14="x",10.6,0)-IF(P14="x",21.2,0)-IF(Q14="x",21.2,0)&gt;0,IF(D14&gt;7.99,IF(D14&gt;23.95,'Verpflegungspauschale 2020'!$B$5,'Verpflegungspauschale 2020'!$C$5),0)-IF(O14="x",10.6,0)-IF(P14="x",21.2,0)-IF(Q14="x",21.2,0),0),0)+IF(E14="Frankreich (Marseille)",IF(IF(D14&gt;7.99,IF(D14&gt;23.95,'Verpflegungspauschale 2020'!$B$6,'Verpflegungspauschale 2020'!$C$6),0)-IF(O14="x",9.2,0)-IF(P14="x",18,0)-IF(Q14="x",18.4,0)&gt;0,IF(D14&gt;7.99,IF(D14&gt;23.95,'Verpflegungspauschale 2020'!$B$6,'Verpflegungspauschale 2020'!$C$6),0)-IF(O14="x",9.2,0)-IF(P14="x",18.4,0)-IF(Q14="x",18.4,0),0),0)+IF(E14="Frankreich (Paris)",IF(IF(D14&gt;7.99,IF(D14&gt;23.95,'Verpflegungspauschale 2020'!$B$7,'Verpflegungspauschale 2020'!$C$7),0)-IF(O14="x",11.6,0)-IF(P14="x",23.2,0)-IF(Q14="x",23.2,0)&gt;0,IF(D14&gt;7.99,IF(D14&gt;23.95,'Verpflegungspauschale 2020'!$B$7,'Verpflegungspauschale 2020'!$C$7),0)-IF(O14="x",11.6,0)-IF(P14="x",23.2,0)-IF(Q14="x",23.2,0),0),0)+IF(E14="Frankreich (Straßburg)",IF(IF(D14&gt;7.99,IF(D14&gt;23.95,'Verpflegungspauschale 2020'!$B$8,'Verpflegungspauschale 2020'!$C$8),0)-IF(O14="x",10.2,0)-IF(P14="x",20.4,0)-IF(Q14="x",20.4,0)&gt;0,IF(D14&gt;7.99,IF(D14&gt;23.95,'Verpflegungspauschale 2020'!$B$8,'Verpflegungspauschale 2020'!$C$8),0)-IF(O14="x",10.2,0)-IF(P14="x",20.4,0)-IF(Q14="x",20.4,0),0),0)+IF(E14="Frankreich (Rest)",IF(IF(D14&gt;7.99,IF(D14&gt;23.95,'Verpflegungspauschale 2020'!$B$9,'Verpflegungspauschale 2020'!$C$9),0)-IF(O14="x",8.8,0)-IF(P14="x",17.6,0)-IF(Q14="x",17.6,0)&gt;0,IF(D14&gt;7.99,IF(D14&gt;23.95,'Verpflegungspauschale 2020'!$B$9,'Verpflegungspauschale 2020'!$C$9),0)-IF(O14="x",8.8,0)-IF(P14="x",17.6,0)-IF(Q14="x",17.6,0),0),0)+IF(E14="Italien (Mailand)",IF(IF(D14&gt;7.99,IF(D14&gt;23.95,'Verpflegungspauschale 2020'!$B$10,'Verpflegungspauschale 2020'!$C$10),0)-IF(O14="x",9,0)-IF(P14="x",18,0)-IF(Q14="x",18,0)&gt;0,IF(D14&gt;7.99,IF(D14&gt;23.95,'Verpflegungspauschale 2020'!$B$10,'Verpflegungspauschale 2020'!$C$10),0)-IF(O14="x",9,0)-IF(P14="x",18,0)-IF(Q14="x",18,0),0),0)+IF(E14="Italien (Rom)",IF(IF(D14&gt;7.99,IF(D14&gt;23.95,'Verpflegungspauschale 2020'!$B$11,'Verpflegungspauschale 2020'!$C$11),0)-IF(O14="x",8,0)-IF(P14="x",16,0)-IF(Q14="x",16,0)&gt;0,IF(D14&gt;7.99,IF(D14&gt;23.95,'Verpflegungspauschale 2020'!$B$11,'Verpflegungspauschale 2020'!$C$11),0)-IF(O14="x",8,0)-IF(P14="x",16,0)-IF(Q14="x",16,0),0),0)+IF(E14="Italien (Rest)",IF(IF(D14&gt;7.99,IF(D14&gt;23.95,'Verpflegungspauschale 2020'!$B$12,'Verpflegungspauschale 2020'!$C$12),0)-IF(O14="x",8,0)-IF(P14="x",16,0)-IF(Q14="x",16,0)&gt;0,IF(D14&gt;7.99,IF(D14&gt;23.95,'Verpflegungspauschale 2020'!$B$12,'Verpflegungspauschale 2020'!$C$12),0)-IF(O14="x",8,0)-IF(P14="x",16,0)-IF(Q14="x",16,0),0),0)+IF(E14="Niederlande",IF(IF(D14&gt;7.99,IF(D14&gt;23.95,'Verpflegungspauschale 2020'!$B$13,'Verpflegungspauschale 2020'!$C$13),0)-IF(O14="x",9.4,0)-IF(P14="x",18.8,0)-IF(Q14="x",18.8,0)&gt;0,IF(D14&gt;7.99,IF(D14&gt;23.95,'Verpflegungspauschale 2020'!$B$13,'Verpflegungspauschale 2020'!$C$13),0)-IF(O14="x",9.4,0)-IF(P14="x",18.8,0)-IF(Q14="x",18.8,0),0),0)+IF(E14="Österreich",IF(IF(D14&gt;7.99,IF(D14&gt;23.95,'Verpflegungspauschale 2020'!$B$14,'Verpflegungspauschale 2020'!$C$14),0)-IF(O14="x",8,0)-IF(P14="x",16,0)-IF(Q14="x",16,0)&gt;0,IF(D14&gt;7.99,IF(D14&gt;23.95,'Verpflegungspauschale 2020'!$B$14,'Verpflegungspauschale 2020'!$C$14),0)-IF(O14="x",8,0)-IF(P14="x",16,0)-IF(Q14="x",16,0),0),0)+IF(E14="Polen (Breslau)",IF(IF(D14&gt;7.99,IF(D14&gt;23.95,'Verpflegungspauschale 2020'!$B$15,'Verpflegungspauschale 2020'!$C$15),0)-IF(O14="x",6.6,0)-IF(P14="x",13.2,0)-IF(Q14="x",13.2,0)&gt;0,IF(D14&gt;7.99,IF(D14&gt;23.95,'Verpflegungspauschale 2020'!$B$15,'Verpflegungspauschale 2020'!$C$15),0)-IF(O14="x",6.6,0)-IF(P14="x",13.2,0)-IF(Q14="x",13.2,0),0),0)+IF(E14="Polen (Danzig)",IF(IF(D14&gt;7.99,IF(D14&gt;23.95,'Verpflegungspauschale 2020'!$B$16,'Verpflegungspauschale 2020'!$C$16),0)-IF(O14="x",6,0)-IF(P14="x",12,0)-IF(Q14="x",12,0)&gt;0,IF(D14&gt;7.99,IF(D14&gt;23.95,'Verpflegungspauschale 2020'!$B$16,'Verpflegungspauschale 2020'!$C$16),0)-IF(O14="x",6,0)-IF(P14="x",12,0)-IF(Q14="x",12,0),0),0)+IF(E14="Polen (Krakau)",IF(IF(D14&gt;7.99,IF(D14&gt;23.95,'Verpflegungspauschale 2020'!$B$17,'Verpflegungspauschale 2020'!$C$17),0)-IF(O14="x",5.4,0)-IF(P14="x",10.8,0)-IF(Q14="x",10.8,0)&gt;0,IF(D14&gt;7.99,IF(D14&gt;23.95,'Verpflegungspauschale 2020'!$B$17,'Verpflegungspauschale 2020'!$C$17),0)-IF(O14="x",5.4,0)-IF(P14="x",10.8,0)-IF(Q14="x",10.8,0),0),0)+IF(E14="Polen (Warschau)",IF(IF(D14&gt;7.99,IF(D14&gt;23.95,'Verpflegungspauschale 2020'!$B$18,'Verpflegungspauschale 2020'!$C$18),0)-IF(O14="x",5.8,0)-IF(P14="x",11.6,0)-IF(Q14="x",11.6,0)&gt;0,IF(D14&gt;7.99,IF(D14&gt;23.95,'Verpflegungspauschale 2020'!$B$18,'Verpflegungspauschale 2020'!$C$18),0)-IF(O14="x",5.8,0)-IF(P14="x",11.6,0)-IF(Q14="x",11.6,0),0),0)+IF(E14="Polen (Rest)",IF(IF(D14&gt;7.99,IF(D14&gt;23.95,'Verpflegungspauschale 2020'!$B$19,'Verpflegungspauschale 2020'!$C$19),0)-IF(O14="x",5.8,0)-IF(P14="x",11.6,0)-IF(Q14="x",11.6,0)&gt;0,IF(D14&gt;7.99,IF(D14&gt;23.95,'Verpflegungspauschale 2020'!$B$19,'Verpflegungspauschale 2020'!$C$19),0)-IF(O14="x",5.8,0)-IF(P14="x",11.6,0)-IF(Q14="x",11.6,0),0),0)+IF(E14="Tschechische Republik",IF(IF(D14&gt;7.99,IF(D14&gt;23.95,'Verpflegungspauschale 2020'!$B$20,'Verpflegungspauschale 2020'!$C$20),0)-IF(O14="x",7,0)-IF(P14="x",14,0)-IF(Q14="x",14,0)&gt;0,IF(D14&gt;7.99,IF(D14&gt;23.95,'Verpflegungspauschale 2020'!$B$20,'Verpflegungspauschale 2020'!$C$20),0)-IF(O14="x",7,0)-IF(P14="x",14,0)-IF(Q14="x",14,0),0),0),0)</f>
        <v>0</v>
      </c>
      <c r="N14" s="31"/>
      <c r="O14" s="33"/>
      <c r="P14" s="33"/>
      <c r="Q14" s="33"/>
    </row>
    <row r="15" spans="1:17" s="41" customFormat="1" ht="23.25" customHeight="1" x14ac:dyDescent="0.2">
      <c r="A15" s="126"/>
      <c r="B15" s="17"/>
      <c r="C15" s="17"/>
      <c r="D15" s="39">
        <f t="shared" si="0"/>
        <v>0</v>
      </c>
      <c r="E15" s="108"/>
      <c r="F15" s="124"/>
      <c r="G15" s="31"/>
      <c r="H15" s="31"/>
      <c r="I15" s="16"/>
      <c r="J15" s="32"/>
      <c r="K15" s="31"/>
      <c r="L15" s="120"/>
      <c r="M15" s="40">
        <f>IF(L15="ja",IF(E15="Deutschland",IF(IF(D15&gt;7.99,IF(D15&gt;23.95,'Verpflegungspauschale 2020'!$B$2,'Verpflegungspauschale 2020'!$C$2),0)-IF(O15="x",5.6,0)-IF(P15="x",11.2,0)-IF(Q15="x",11.2,0)&gt;0,IF(D15&gt;7.99,IF(D15&gt;23.95,'Verpflegungspauschale 2020'!$B$2,'Verpflegungspauschale 2020'!$C$2),0)-IF(O15="x",5.6,0)-IF(P15="x",11.2,0)-IF(Q15="x",11.2,0),0),0)+IF(E15="Belgien",IF(IF(D15&gt;7.99,IF(D15&gt;23.95,'Verpflegungspauschale 2020'!$B$3,'Verpflegungspauschale 2020'!$C$3),0)-IF(O15="x",8.4,0)-IF(P15="x",16.8,0)-IF(Q15="x",16.8,0)&gt;0,IF(D15&gt;7.99,IF(D15&gt;23.95,'Verpflegungspauschale 2020'!$B$3,'Verpflegungspauschale 2020'!$C$3),0)-IF(O15="x",8.4,0)-IF(P15="x",16.8,0)-IF(Q15="x",16.8,0),0),0)+IF(E15="Dänemark",IF(IF(D15&gt;7.99,IF(D15&gt;23.95,'Verpflegungspauschale 2020'!$B$4,'Verpflegungspauschale 2020'!$C$4),0)-IF(O15="x",11.6,0)-IF(P15="x",23.2,0)-IF(Q15="x",23.2,0)&gt;0,IF(D15&gt;7.99,IF(D15&gt;23.95,'Verpflegungspauschale 2020'!$B$4,'Verpflegungspauschale 2020'!$C$4),0)-IF(O15="x",11.6,0)-IF(P15="x",23.2,0)-IF(Q15="x",23.2,0),0),0)+IF(E15="Frankreich (Lyon)",IF(IF(D15&gt;7.99,IF(D15&gt;23.95,'Verpflegungspauschale 2020'!$B$5,'Verpflegungspauschale 2020'!$C$5),0)-IF(O15="x",10.6,0)-IF(P15="x",21.2,0)-IF(Q15="x",21.2,0)&gt;0,IF(D15&gt;7.99,IF(D15&gt;23.95,'Verpflegungspauschale 2020'!$B$5,'Verpflegungspauschale 2020'!$C$5),0)-IF(O15="x",10.6,0)-IF(P15="x",21.2,0)-IF(Q15="x",21.2,0),0),0)+IF(E15="Frankreich (Marseille)",IF(IF(D15&gt;7.99,IF(D15&gt;23.95,'Verpflegungspauschale 2020'!$B$6,'Verpflegungspauschale 2020'!$C$6),0)-IF(O15="x",9.2,0)-IF(P15="x",18,0)-IF(Q15="x",18.4,0)&gt;0,IF(D15&gt;7.99,IF(D15&gt;23.95,'Verpflegungspauschale 2020'!$B$6,'Verpflegungspauschale 2020'!$C$6),0)-IF(O15="x",9.2,0)-IF(P15="x",18.4,0)-IF(Q15="x",18.4,0),0),0)+IF(E15="Frankreich (Paris)",IF(IF(D15&gt;7.99,IF(D15&gt;23.95,'Verpflegungspauschale 2020'!$B$7,'Verpflegungspauschale 2020'!$C$7),0)-IF(O15="x",11.6,0)-IF(P15="x",23.2,0)-IF(Q15="x",23.2,0)&gt;0,IF(D15&gt;7.99,IF(D15&gt;23.95,'Verpflegungspauschale 2020'!$B$7,'Verpflegungspauschale 2020'!$C$7),0)-IF(O15="x",11.6,0)-IF(P15="x",23.2,0)-IF(Q15="x",23.2,0),0),0)+IF(E15="Frankreich (Straßburg)",IF(IF(D15&gt;7.99,IF(D15&gt;23.95,'Verpflegungspauschale 2020'!$B$8,'Verpflegungspauschale 2020'!$C$8),0)-IF(O15="x",10.2,0)-IF(P15="x",20.4,0)-IF(Q15="x",20.4,0)&gt;0,IF(D15&gt;7.99,IF(D15&gt;23.95,'Verpflegungspauschale 2020'!$B$8,'Verpflegungspauschale 2020'!$C$8),0)-IF(O15="x",10.2,0)-IF(P15="x",20.4,0)-IF(Q15="x",20.4,0),0),0)+IF(E15="Frankreich (Rest)",IF(IF(D15&gt;7.99,IF(D15&gt;23.95,'Verpflegungspauschale 2020'!$B$9,'Verpflegungspauschale 2020'!$C$9),0)-IF(O15="x",8.8,0)-IF(P15="x",17.6,0)-IF(Q15="x",17.6,0)&gt;0,IF(D15&gt;7.99,IF(D15&gt;23.95,'Verpflegungspauschale 2020'!$B$9,'Verpflegungspauschale 2020'!$C$9),0)-IF(O15="x",8.8,0)-IF(P15="x",17.6,0)-IF(Q15="x",17.6,0),0),0)+IF(E15="Italien (Mailand)",IF(IF(D15&gt;7.99,IF(D15&gt;23.95,'Verpflegungspauschale 2020'!$B$10,'Verpflegungspauschale 2020'!$C$10),0)-IF(O15="x",9,0)-IF(P15="x",18,0)-IF(Q15="x",18,0)&gt;0,IF(D15&gt;7.99,IF(D15&gt;23.95,'Verpflegungspauschale 2020'!$B$10,'Verpflegungspauschale 2020'!$C$10),0)-IF(O15="x",9,0)-IF(P15="x",18,0)-IF(Q15="x",18,0),0),0)+IF(E15="Italien (Rom)",IF(IF(D15&gt;7.99,IF(D15&gt;23.95,'Verpflegungspauschale 2020'!$B$11,'Verpflegungspauschale 2020'!$C$11),0)-IF(O15="x",8,0)-IF(P15="x",16,0)-IF(Q15="x",16,0)&gt;0,IF(D15&gt;7.99,IF(D15&gt;23.95,'Verpflegungspauschale 2020'!$B$11,'Verpflegungspauschale 2020'!$C$11),0)-IF(O15="x",8,0)-IF(P15="x",16,0)-IF(Q15="x",16,0),0),0)+IF(E15="Italien (Rest)",IF(IF(D15&gt;7.99,IF(D15&gt;23.95,'Verpflegungspauschale 2020'!$B$12,'Verpflegungspauschale 2020'!$C$12),0)-IF(O15="x",8,0)-IF(P15="x",16,0)-IF(Q15="x",16,0)&gt;0,IF(D15&gt;7.99,IF(D15&gt;23.95,'Verpflegungspauschale 2020'!$B$12,'Verpflegungspauschale 2020'!$C$12),0)-IF(O15="x",8,0)-IF(P15="x",16,0)-IF(Q15="x",16,0),0),0)+IF(E15="Niederlande",IF(IF(D15&gt;7.99,IF(D15&gt;23.95,'Verpflegungspauschale 2020'!$B$13,'Verpflegungspauschale 2020'!$C$13),0)-IF(O15="x",9.4,0)-IF(P15="x",18.8,0)-IF(Q15="x",18.8,0)&gt;0,IF(D15&gt;7.99,IF(D15&gt;23.95,'Verpflegungspauschale 2020'!$B$13,'Verpflegungspauschale 2020'!$C$13),0)-IF(O15="x",9.4,0)-IF(P15="x",18.8,0)-IF(Q15="x",18.8,0),0),0)+IF(E15="Österreich",IF(IF(D15&gt;7.99,IF(D15&gt;23.95,'Verpflegungspauschale 2020'!$B$14,'Verpflegungspauschale 2020'!$C$14),0)-IF(O15="x",8,0)-IF(P15="x",16,0)-IF(Q15="x",16,0)&gt;0,IF(D15&gt;7.99,IF(D15&gt;23.95,'Verpflegungspauschale 2020'!$B$14,'Verpflegungspauschale 2020'!$C$14),0)-IF(O15="x",8,0)-IF(P15="x",16,0)-IF(Q15="x",16,0),0),0)+IF(E15="Polen (Breslau)",IF(IF(D15&gt;7.99,IF(D15&gt;23.95,'Verpflegungspauschale 2020'!$B$15,'Verpflegungspauschale 2020'!$C$15),0)-IF(O15="x",6.6,0)-IF(P15="x",13.2,0)-IF(Q15="x",13.2,0)&gt;0,IF(D15&gt;7.99,IF(D15&gt;23.95,'Verpflegungspauschale 2020'!$B$15,'Verpflegungspauschale 2020'!$C$15),0)-IF(O15="x",6.6,0)-IF(P15="x",13.2,0)-IF(Q15="x",13.2,0),0),0)+IF(E15="Polen (Danzig)",IF(IF(D15&gt;7.99,IF(D15&gt;23.95,'Verpflegungspauschale 2020'!$B$16,'Verpflegungspauschale 2020'!$C$16),0)-IF(O15="x",6,0)-IF(P15="x",12,0)-IF(Q15="x",12,0)&gt;0,IF(D15&gt;7.99,IF(D15&gt;23.95,'Verpflegungspauschale 2020'!$B$16,'Verpflegungspauschale 2020'!$C$16),0)-IF(O15="x",6,0)-IF(P15="x",12,0)-IF(Q15="x",12,0),0),0)+IF(E15="Polen (Krakau)",IF(IF(D15&gt;7.99,IF(D15&gt;23.95,'Verpflegungspauschale 2020'!$B$17,'Verpflegungspauschale 2020'!$C$17),0)-IF(O15="x",5.4,0)-IF(P15="x",10.8,0)-IF(Q15="x",10.8,0)&gt;0,IF(D15&gt;7.99,IF(D15&gt;23.95,'Verpflegungspauschale 2020'!$B$17,'Verpflegungspauschale 2020'!$C$17),0)-IF(O15="x",5.4,0)-IF(P15="x",10.8,0)-IF(Q15="x",10.8,0),0),0)+IF(E15="Polen (Warschau)",IF(IF(D15&gt;7.99,IF(D15&gt;23.95,'Verpflegungspauschale 2020'!$B$18,'Verpflegungspauschale 2020'!$C$18),0)-IF(O15="x",5.8,0)-IF(P15="x",11.6,0)-IF(Q15="x",11.6,0)&gt;0,IF(D15&gt;7.99,IF(D15&gt;23.95,'Verpflegungspauschale 2020'!$B$18,'Verpflegungspauschale 2020'!$C$18),0)-IF(O15="x",5.8,0)-IF(P15="x",11.6,0)-IF(Q15="x",11.6,0),0),0)+IF(E15="Polen (Rest)",IF(IF(D15&gt;7.99,IF(D15&gt;23.95,'Verpflegungspauschale 2020'!$B$19,'Verpflegungspauschale 2020'!$C$19),0)-IF(O15="x",5.8,0)-IF(P15="x",11.6,0)-IF(Q15="x",11.6,0)&gt;0,IF(D15&gt;7.99,IF(D15&gt;23.95,'Verpflegungspauschale 2020'!$B$19,'Verpflegungspauschale 2020'!$C$19),0)-IF(O15="x",5.8,0)-IF(P15="x",11.6,0)-IF(Q15="x",11.6,0),0),0)+IF(E15="Tschechische Republik",IF(IF(D15&gt;7.99,IF(D15&gt;23.95,'Verpflegungspauschale 2020'!$B$20,'Verpflegungspauschale 2020'!$C$20),0)-IF(O15="x",7,0)-IF(P15="x",14,0)-IF(Q15="x",14,0)&gt;0,IF(D15&gt;7.99,IF(D15&gt;23.95,'Verpflegungspauschale 2020'!$B$20,'Verpflegungspauschale 2020'!$C$20),0)-IF(O15="x",7,0)-IF(P15="x",14,0)-IF(Q15="x",14,0),0),0),0)</f>
        <v>0</v>
      </c>
      <c r="N15" s="31"/>
      <c r="O15" s="33"/>
      <c r="P15" s="33"/>
      <c r="Q15" s="33"/>
    </row>
    <row r="16" spans="1:17" s="41" customFormat="1" ht="23.25" customHeight="1" x14ac:dyDescent="0.2">
      <c r="A16" s="126"/>
      <c r="B16" s="17"/>
      <c r="C16" s="17"/>
      <c r="D16" s="39">
        <f t="shared" si="0"/>
        <v>0</v>
      </c>
      <c r="E16" s="108"/>
      <c r="F16" s="124"/>
      <c r="G16" s="31"/>
      <c r="H16" s="31"/>
      <c r="I16" s="16"/>
      <c r="J16" s="32"/>
      <c r="K16" s="31"/>
      <c r="L16" s="120"/>
      <c r="M16" s="40">
        <f>IF(L16="ja",IF(E16="Deutschland",IF(IF(D16&gt;7.99,IF(D16&gt;23.95,'Verpflegungspauschale 2020'!$B$2,'Verpflegungspauschale 2020'!$C$2),0)-IF(O16="x",5.6,0)-IF(P16="x",11.2,0)-IF(Q16="x",11.2,0)&gt;0,IF(D16&gt;7.99,IF(D16&gt;23.95,'Verpflegungspauschale 2020'!$B$2,'Verpflegungspauschale 2020'!$C$2),0)-IF(O16="x",5.6,0)-IF(P16="x",11.2,0)-IF(Q16="x",11.2,0),0),0)+IF(E16="Belgien",IF(IF(D16&gt;7.99,IF(D16&gt;23.95,'Verpflegungspauschale 2020'!$B$3,'Verpflegungspauschale 2020'!$C$3),0)-IF(O16="x",8.4,0)-IF(P16="x",16.8,0)-IF(Q16="x",16.8,0)&gt;0,IF(D16&gt;7.99,IF(D16&gt;23.95,'Verpflegungspauschale 2020'!$B$3,'Verpflegungspauschale 2020'!$C$3),0)-IF(O16="x",8.4,0)-IF(P16="x",16.8,0)-IF(Q16="x",16.8,0),0),0)+IF(E16="Dänemark",IF(IF(D16&gt;7.99,IF(D16&gt;23.95,'Verpflegungspauschale 2020'!$B$4,'Verpflegungspauschale 2020'!$C$4),0)-IF(O16="x",11.6,0)-IF(P16="x",23.2,0)-IF(Q16="x",23.2,0)&gt;0,IF(D16&gt;7.99,IF(D16&gt;23.95,'Verpflegungspauschale 2020'!$B$4,'Verpflegungspauschale 2020'!$C$4),0)-IF(O16="x",11.6,0)-IF(P16="x",23.2,0)-IF(Q16="x",23.2,0),0),0)+IF(E16="Frankreich (Lyon)",IF(IF(D16&gt;7.99,IF(D16&gt;23.95,'Verpflegungspauschale 2020'!$B$5,'Verpflegungspauschale 2020'!$C$5),0)-IF(O16="x",10.6,0)-IF(P16="x",21.2,0)-IF(Q16="x",21.2,0)&gt;0,IF(D16&gt;7.99,IF(D16&gt;23.95,'Verpflegungspauschale 2020'!$B$5,'Verpflegungspauschale 2020'!$C$5),0)-IF(O16="x",10.6,0)-IF(P16="x",21.2,0)-IF(Q16="x",21.2,0),0),0)+IF(E16="Frankreich (Marseille)",IF(IF(D16&gt;7.99,IF(D16&gt;23.95,'Verpflegungspauschale 2020'!$B$6,'Verpflegungspauschale 2020'!$C$6),0)-IF(O16="x",9.2,0)-IF(P16="x",18,0)-IF(Q16="x",18.4,0)&gt;0,IF(D16&gt;7.99,IF(D16&gt;23.95,'Verpflegungspauschale 2020'!$B$6,'Verpflegungspauschale 2020'!$C$6),0)-IF(O16="x",9.2,0)-IF(P16="x",18.4,0)-IF(Q16="x",18.4,0),0),0)+IF(E16="Frankreich (Paris)",IF(IF(D16&gt;7.99,IF(D16&gt;23.95,'Verpflegungspauschale 2020'!$B$7,'Verpflegungspauschale 2020'!$C$7),0)-IF(O16="x",11.6,0)-IF(P16="x",23.2,0)-IF(Q16="x",23.2,0)&gt;0,IF(D16&gt;7.99,IF(D16&gt;23.95,'Verpflegungspauschale 2020'!$B$7,'Verpflegungspauschale 2020'!$C$7),0)-IF(O16="x",11.6,0)-IF(P16="x",23.2,0)-IF(Q16="x",23.2,0),0),0)+IF(E16="Frankreich (Straßburg)",IF(IF(D16&gt;7.99,IF(D16&gt;23.95,'Verpflegungspauschale 2020'!$B$8,'Verpflegungspauschale 2020'!$C$8),0)-IF(O16="x",10.2,0)-IF(P16="x",20.4,0)-IF(Q16="x",20.4,0)&gt;0,IF(D16&gt;7.99,IF(D16&gt;23.95,'Verpflegungspauschale 2020'!$B$8,'Verpflegungspauschale 2020'!$C$8),0)-IF(O16="x",10.2,0)-IF(P16="x",20.4,0)-IF(Q16="x",20.4,0),0),0)+IF(E16="Frankreich (Rest)",IF(IF(D16&gt;7.99,IF(D16&gt;23.95,'Verpflegungspauschale 2020'!$B$9,'Verpflegungspauschale 2020'!$C$9),0)-IF(O16="x",8.8,0)-IF(P16="x",17.6,0)-IF(Q16="x",17.6,0)&gt;0,IF(D16&gt;7.99,IF(D16&gt;23.95,'Verpflegungspauschale 2020'!$B$9,'Verpflegungspauschale 2020'!$C$9),0)-IF(O16="x",8.8,0)-IF(P16="x",17.6,0)-IF(Q16="x",17.6,0),0),0)+IF(E16="Italien (Mailand)",IF(IF(D16&gt;7.99,IF(D16&gt;23.95,'Verpflegungspauschale 2020'!$B$10,'Verpflegungspauschale 2020'!$C$10),0)-IF(O16="x",9,0)-IF(P16="x",18,0)-IF(Q16="x",18,0)&gt;0,IF(D16&gt;7.99,IF(D16&gt;23.95,'Verpflegungspauschale 2020'!$B$10,'Verpflegungspauschale 2020'!$C$10),0)-IF(O16="x",9,0)-IF(P16="x",18,0)-IF(Q16="x",18,0),0),0)+IF(E16="Italien (Rom)",IF(IF(D16&gt;7.99,IF(D16&gt;23.95,'Verpflegungspauschale 2020'!$B$11,'Verpflegungspauschale 2020'!$C$11),0)-IF(O16="x",8,0)-IF(P16="x",16,0)-IF(Q16="x",16,0)&gt;0,IF(D16&gt;7.99,IF(D16&gt;23.95,'Verpflegungspauschale 2020'!$B$11,'Verpflegungspauschale 2020'!$C$11),0)-IF(O16="x",8,0)-IF(P16="x",16,0)-IF(Q16="x",16,0),0),0)+IF(E16="Italien (Rest)",IF(IF(D16&gt;7.99,IF(D16&gt;23.95,'Verpflegungspauschale 2020'!$B$12,'Verpflegungspauschale 2020'!$C$12),0)-IF(O16="x",8,0)-IF(P16="x",16,0)-IF(Q16="x",16,0)&gt;0,IF(D16&gt;7.99,IF(D16&gt;23.95,'Verpflegungspauschale 2020'!$B$12,'Verpflegungspauschale 2020'!$C$12),0)-IF(O16="x",8,0)-IF(P16="x",16,0)-IF(Q16="x",16,0),0),0)+IF(E16="Niederlande",IF(IF(D16&gt;7.99,IF(D16&gt;23.95,'Verpflegungspauschale 2020'!$B$13,'Verpflegungspauschale 2020'!$C$13),0)-IF(O16="x",9.4,0)-IF(P16="x",18.8,0)-IF(Q16="x",18.8,0)&gt;0,IF(D16&gt;7.99,IF(D16&gt;23.95,'Verpflegungspauschale 2020'!$B$13,'Verpflegungspauschale 2020'!$C$13),0)-IF(O16="x",9.4,0)-IF(P16="x",18.8,0)-IF(Q16="x",18.8,0),0),0)+IF(E16="Österreich",IF(IF(D16&gt;7.99,IF(D16&gt;23.95,'Verpflegungspauschale 2020'!$B$14,'Verpflegungspauschale 2020'!$C$14),0)-IF(O16="x",8,0)-IF(P16="x",16,0)-IF(Q16="x",16,0)&gt;0,IF(D16&gt;7.99,IF(D16&gt;23.95,'Verpflegungspauschale 2020'!$B$14,'Verpflegungspauschale 2020'!$C$14),0)-IF(O16="x",8,0)-IF(P16="x",16,0)-IF(Q16="x",16,0),0),0)+IF(E16="Polen (Breslau)",IF(IF(D16&gt;7.99,IF(D16&gt;23.95,'Verpflegungspauschale 2020'!$B$15,'Verpflegungspauschale 2020'!$C$15),0)-IF(O16="x",6.6,0)-IF(P16="x",13.2,0)-IF(Q16="x",13.2,0)&gt;0,IF(D16&gt;7.99,IF(D16&gt;23.95,'Verpflegungspauschale 2020'!$B$15,'Verpflegungspauschale 2020'!$C$15),0)-IF(O16="x",6.6,0)-IF(P16="x",13.2,0)-IF(Q16="x",13.2,0),0),0)+IF(E16="Polen (Danzig)",IF(IF(D16&gt;7.99,IF(D16&gt;23.95,'Verpflegungspauschale 2020'!$B$16,'Verpflegungspauschale 2020'!$C$16),0)-IF(O16="x",6,0)-IF(P16="x",12,0)-IF(Q16="x",12,0)&gt;0,IF(D16&gt;7.99,IF(D16&gt;23.95,'Verpflegungspauschale 2020'!$B$16,'Verpflegungspauschale 2020'!$C$16),0)-IF(O16="x",6,0)-IF(P16="x",12,0)-IF(Q16="x",12,0),0),0)+IF(E16="Polen (Krakau)",IF(IF(D16&gt;7.99,IF(D16&gt;23.95,'Verpflegungspauschale 2020'!$B$17,'Verpflegungspauschale 2020'!$C$17),0)-IF(O16="x",5.4,0)-IF(P16="x",10.8,0)-IF(Q16="x",10.8,0)&gt;0,IF(D16&gt;7.99,IF(D16&gt;23.95,'Verpflegungspauschale 2020'!$B$17,'Verpflegungspauschale 2020'!$C$17),0)-IF(O16="x",5.4,0)-IF(P16="x",10.8,0)-IF(Q16="x",10.8,0),0),0)+IF(E16="Polen (Warschau)",IF(IF(D16&gt;7.99,IF(D16&gt;23.95,'Verpflegungspauschale 2020'!$B$18,'Verpflegungspauschale 2020'!$C$18),0)-IF(O16="x",5.8,0)-IF(P16="x",11.6,0)-IF(Q16="x",11.6,0)&gt;0,IF(D16&gt;7.99,IF(D16&gt;23.95,'Verpflegungspauschale 2020'!$B$18,'Verpflegungspauschale 2020'!$C$18),0)-IF(O16="x",5.8,0)-IF(P16="x",11.6,0)-IF(Q16="x",11.6,0),0),0)+IF(E16="Polen (Rest)",IF(IF(D16&gt;7.99,IF(D16&gt;23.95,'Verpflegungspauschale 2020'!$B$19,'Verpflegungspauschale 2020'!$C$19),0)-IF(O16="x",5.8,0)-IF(P16="x",11.6,0)-IF(Q16="x",11.6,0)&gt;0,IF(D16&gt;7.99,IF(D16&gt;23.95,'Verpflegungspauschale 2020'!$B$19,'Verpflegungspauschale 2020'!$C$19),0)-IF(O16="x",5.8,0)-IF(P16="x",11.6,0)-IF(Q16="x",11.6,0),0),0)+IF(E16="Tschechische Republik",IF(IF(D16&gt;7.99,IF(D16&gt;23.95,'Verpflegungspauschale 2020'!$B$20,'Verpflegungspauschale 2020'!$C$20),0)-IF(O16="x",7,0)-IF(P16="x",14,0)-IF(Q16="x",14,0)&gt;0,IF(D16&gt;7.99,IF(D16&gt;23.95,'Verpflegungspauschale 2020'!$B$20,'Verpflegungspauschale 2020'!$C$20),0)-IF(O16="x",7,0)-IF(P16="x",14,0)-IF(Q16="x",14,0),0),0),0)</f>
        <v>0</v>
      </c>
      <c r="N16" s="31"/>
      <c r="O16" s="33"/>
      <c r="P16" s="33"/>
      <c r="Q16" s="33"/>
    </row>
    <row r="17" spans="1:17" s="41" customFormat="1" ht="23.25" customHeight="1" x14ac:dyDescent="0.2">
      <c r="A17" s="126"/>
      <c r="B17" s="17"/>
      <c r="C17" s="17"/>
      <c r="D17" s="39">
        <f t="shared" si="0"/>
        <v>0</v>
      </c>
      <c r="E17" s="108"/>
      <c r="F17" s="124"/>
      <c r="G17" s="31"/>
      <c r="H17" s="31"/>
      <c r="I17" s="16"/>
      <c r="J17" s="32"/>
      <c r="K17" s="31"/>
      <c r="L17" s="120"/>
      <c r="M17" s="40">
        <f>IF(L17="ja",IF(E17="Deutschland",IF(IF(D17&gt;7.99,IF(D17&gt;23.95,'Verpflegungspauschale 2020'!$B$2,'Verpflegungspauschale 2020'!$C$2),0)-IF(O17="x",5.6,0)-IF(P17="x",11.2,0)-IF(Q17="x",11.2,0)&gt;0,IF(D17&gt;7.99,IF(D17&gt;23.95,'Verpflegungspauschale 2020'!$B$2,'Verpflegungspauschale 2020'!$C$2),0)-IF(O17="x",5.6,0)-IF(P17="x",11.2,0)-IF(Q17="x",11.2,0),0),0)+IF(E17="Belgien",IF(IF(D17&gt;7.99,IF(D17&gt;23.95,'Verpflegungspauschale 2020'!$B$3,'Verpflegungspauschale 2020'!$C$3),0)-IF(O17="x",8.4,0)-IF(P17="x",16.8,0)-IF(Q17="x",16.8,0)&gt;0,IF(D17&gt;7.99,IF(D17&gt;23.95,'Verpflegungspauschale 2020'!$B$3,'Verpflegungspauschale 2020'!$C$3),0)-IF(O17="x",8.4,0)-IF(P17="x",16.8,0)-IF(Q17="x",16.8,0),0),0)+IF(E17="Dänemark",IF(IF(D17&gt;7.99,IF(D17&gt;23.95,'Verpflegungspauschale 2020'!$B$4,'Verpflegungspauschale 2020'!$C$4),0)-IF(O17="x",11.6,0)-IF(P17="x",23.2,0)-IF(Q17="x",23.2,0)&gt;0,IF(D17&gt;7.99,IF(D17&gt;23.95,'Verpflegungspauschale 2020'!$B$4,'Verpflegungspauschale 2020'!$C$4),0)-IF(O17="x",11.6,0)-IF(P17="x",23.2,0)-IF(Q17="x",23.2,0),0),0)+IF(E17="Frankreich (Lyon)",IF(IF(D17&gt;7.99,IF(D17&gt;23.95,'Verpflegungspauschale 2020'!$B$5,'Verpflegungspauschale 2020'!$C$5),0)-IF(O17="x",10.6,0)-IF(P17="x",21.2,0)-IF(Q17="x",21.2,0)&gt;0,IF(D17&gt;7.99,IF(D17&gt;23.95,'Verpflegungspauschale 2020'!$B$5,'Verpflegungspauschale 2020'!$C$5),0)-IF(O17="x",10.6,0)-IF(P17="x",21.2,0)-IF(Q17="x",21.2,0),0),0)+IF(E17="Frankreich (Marseille)",IF(IF(D17&gt;7.99,IF(D17&gt;23.95,'Verpflegungspauschale 2020'!$B$6,'Verpflegungspauschale 2020'!$C$6),0)-IF(O17="x",9.2,0)-IF(P17="x",18,0)-IF(Q17="x",18.4,0)&gt;0,IF(D17&gt;7.99,IF(D17&gt;23.95,'Verpflegungspauschale 2020'!$B$6,'Verpflegungspauschale 2020'!$C$6),0)-IF(O17="x",9.2,0)-IF(P17="x",18.4,0)-IF(Q17="x",18.4,0),0),0)+IF(E17="Frankreich (Paris)",IF(IF(D17&gt;7.99,IF(D17&gt;23.95,'Verpflegungspauschale 2020'!$B$7,'Verpflegungspauschale 2020'!$C$7),0)-IF(O17="x",11.6,0)-IF(P17="x",23.2,0)-IF(Q17="x",23.2,0)&gt;0,IF(D17&gt;7.99,IF(D17&gt;23.95,'Verpflegungspauschale 2020'!$B$7,'Verpflegungspauschale 2020'!$C$7),0)-IF(O17="x",11.6,0)-IF(P17="x",23.2,0)-IF(Q17="x",23.2,0),0),0)+IF(E17="Frankreich (Straßburg)",IF(IF(D17&gt;7.99,IF(D17&gt;23.95,'Verpflegungspauschale 2020'!$B$8,'Verpflegungspauschale 2020'!$C$8),0)-IF(O17="x",10.2,0)-IF(P17="x",20.4,0)-IF(Q17="x",20.4,0)&gt;0,IF(D17&gt;7.99,IF(D17&gt;23.95,'Verpflegungspauschale 2020'!$B$8,'Verpflegungspauschale 2020'!$C$8),0)-IF(O17="x",10.2,0)-IF(P17="x",20.4,0)-IF(Q17="x",20.4,0),0),0)+IF(E17="Frankreich (Rest)",IF(IF(D17&gt;7.99,IF(D17&gt;23.95,'Verpflegungspauschale 2020'!$B$9,'Verpflegungspauschale 2020'!$C$9),0)-IF(O17="x",8.8,0)-IF(P17="x",17.6,0)-IF(Q17="x",17.6,0)&gt;0,IF(D17&gt;7.99,IF(D17&gt;23.95,'Verpflegungspauschale 2020'!$B$9,'Verpflegungspauschale 2020'!$C$9),0)-IF(O17="x",8.8,0)-IF(P17="x",17.6,0)-IF(Q17="x",17.6,0),0),0)+IF(E17="Italien (Mailand)",IF(IF(D17&gt;7.99,IF(D17&gt;23.95,'Verpflegungspauschale 2020'!$B$10,'Verpflegungspauschale 2020'!$C$10),0)-IF(O17="x",9,0)-IF(P17="x",18,0)-IF(Q17="x",18,0)&gt;0,IF(D17&gt;7.99,IF(D17&gt;23.95,'Verpflegungspauschale 2020'!$B$10,'Verpflegungspauschale 2020'!$C$10),0)-IF(O17="x",9,0)-IF(P17="x",18,0)-IF(Q17="x",18,0),0),0)+IF(E17="Italien (Rom)",IF(IF(D17&gt;7.99,IF(D17&gt;23.95,'Verpflegungspauschale 2020'!$B$11,'Verpflegungspauschale 2020'!$C$11),0)-IF(O17="x",8,0)-IF(P17="x",16,0)-IF(Q17="x",16,0)&gt;0,IF(D17&gt;7.99,IF(D17&gt;23.95,'Verpflegungspauschale 2020'!$B$11,'Verpflegungspauschale 2020'!$C$11),0)-IF(O17="x",8,0)-IF(P17="x",16,0)-IF(Q17="x",16,0),0),0)+IF(E17="Italien (Rest)",IF(IF(D17&gt;7.99,IF(D17&gt;23.95,'Verpflegungspauschale 2020'!$B$12,'Verpflegungspauschale 2020'!$C$12),0)-IF(O17="x",8,0)-IF(P17="x",16,0)-IF(Q17="x",16,0)&gt;0,IF(D17&gt;7.99,IF(D17&gt;23.95,'Verpflegungspauschale 2020'!$B$12,'Verpflegungspauschale 2020'!$C$12),0)-IF(O17="x",8,0)-IF(P17="x",16,0)-IF(Q17="x",16,0),0),0)+IF(E17="Niederlande",IF(IF(D17&gt;7.99,IF(D17&gt;23.95,'Verpflegungspauschale 2020'!$B$13,'Verpflegungspauschale 2020'!$C$13),0)-IF(O17="x",9.4,0)-IF(P17="x",18.8,0)-IF(Q17="x",18.8,0)&gt;0,IF(D17&gt;7.99,IF(D17&gt;23.95,'Verpflegungspauschale 2020'!$B$13,'Verpflegungspauschale 2020'!$C$13),0)-IF(O17="x",9.4,0)-IF(P17="x",18.8,0)-IF(Q17="x",18.8,0),0),0)+IF(E17="Österreich",IF(IF(D17&gt;7.99,IF(D17&gt;23.95,'Verpflegungspauschale 2020'!$B$14,'Verpflegungspauschale 2020'!$C$14),0)-IF(O17="x",8,0)-IF(P17="x",16,0)-IF(Q17="x",16,0)&gt;0,IF(D17&gt;7.99,IF(D17&gt;23.95,'Verpflegungspauschale 2020'!$B$14,'Verpflegungspauschale 2020'!$C$14),0)-IF(O17="x",8,0)-IF(P17="x",16,0)-IF(Q17="x",16,0),0),0)+IF(E17="Polen (Breslau)",IF(IF(D17&gt;7.99,IF(D17&gt;23.95,'Verpflegungspauschale 2020'!$B$15,'Verpflegungspauschale 2020'!$C$15),0)-IF(O17="x",6.6,0)-IF(P17="x",13.2,0)-IF(Q17="x",13.2,0)&gt;0,IF(D17&gt;7.99,IF(D17&gt;23.95,'Verpflegungspauschale 2020'!$B$15,'Verpflegungspauschale 2020'!$C$15),0)-IF(O17="x",6.6,0)-IF(P17="x",13.2,0)-IF(Q17="x",13.2,0),0),0)+IF(E17="Polen (Danzig)",IF(IF(D17&gt;7.99,IF(D17&gt;23.95,'Verpflegungspauschale 2020'!$B$16,'Verpflegungspauschale 2020'!$C$16),0)-IF(O17="x",6,0)-IF(P17="x",12,0)-IF(Q17="x",12,0)&gt;0,IF(D17&gt;7.99,IF(D17&gt;23.95,'Verpflegungspauschale 2020'!$B$16,'Verpflegungspauschale 2020'!$C$16),0)-IF(O17="x",6,0)-IF(P17="x",12,0)-IF(Q17="x",12,0),0),0)+IF(E17="Polen (Krakau)",IF(IF(D17&gt;7.99,IF(D17&gt;23.95,'Verpflegungspauschale 2020'!$B$17,'Verpflegungspauschale 2020'!$C$17),0)-IF(O17="x",5.4,0)-IF(P17="x",10.8,0)-IF(Q17="x",10.8,0)&gt;0,IF(D17&gt;7.99,IF(D17&gt;23.95,'Verpflegungspauschale 2020'!$B$17,'Verpflegungspauschale 2020'!$C$17),0)-IF(O17="x",5.4,0)-IF(P17="x",10.8,0)-IF(Q17="x",10.8,0),0),0)+IF(E17="Polen (Warschau)",IF(IF(D17&gt;7.99,IF(D17&gt;23.95,'Verpflegungspauschale 2020'!$B$18,'Verpflegungspauschale 2020'!$C$18),0)-IF(O17="x",5.8,0)-IF(P17="x",11.6,0)-IF(Q17="x",11.6,0)&gt;0,IF(D17&gt;7.99,IF(D17&gt;23.95,'Verpflegungspauschale 2020'!$B$18,'Verpflegungspauschale 2020'!$C$18),0)-IF(O17="x",5.8,0)-IF(P17="x",11.6,0)-IF(Q17="x",11.6,0),0),0)+IF(E17="Polen (Rest)",IF(IF(D17&gt;7.99,IF(D17&gt;23.95,'Verpflegungspauschale 2020'!$B$19,'Verpflegungspauschale 2020'!$C$19),0)-IF(O17="x",5.8,0)-IF(P17="x",11.6,0)-IF(Q17="x",11.6,0)&gt;0,IF(D17&gt;7.99,IF(D17&gt;23.95,'Verpflegungspauschale 2020'!$B$19,'Verpflegungspauschale 2020'!$C$19),0)-IF(O17="x",5.8,0)-IF(P17="x",11.6,0)-IF(Q17="x",11.6,0),0),0)+IF(E17="Tschechische Republik",IF(IF(D17&gt;7.99,IF(D17&gt;23.95,'Verpflegungspauschale 2020'!$B$20,'Verpflegungspauschale 2020'!$C$20),0)-IF(O17="x",7,0)-IF(P17="x",14,0)-IF(Q17="x",14,0)&gt;0,IF(D17&gt;7.99,IF(D17&gt;23.95,'Verpflegungspauschale 2020'!$B$20,'Verpflegungspauschale 2020'!$C$20),0)-IF(O17="x",7,0)-IF(P17="x",14,0)-IF(Q17="x",14,0),0),0),0)</f>
        <v>0</v>
      </c>
      <c r="N17" s="31"/>
      <c r="O17" s="33"/>
      <c r="P17" s="33"/>
      <c r="Q17" s="33"/>
    </row>
    <row r="18" spans="1:17" s="41" customFormat="1" ht="23.25" customHeight="1" x14ac:dyDescent="0.2">
      <c r="A18" s="126"/>
      <c r="B18" s="17"/>
      <c r="C18" s="17"/>
      <c r="D18" s="39">
        <f t="shared" si="0"/>
        <v>0</v>
      </c>
      <c r="E18" s="108"/>
      <c r="F18" s="124"/>
      <c r="G18" s="31"/>
      <c r="H18" s="31"/>
      <c r="I18" s="16"/>
      <c r="J18" s="32"/>
      <c r="K18" s="31"/>
      <c r="L18" s="120"/>
      <c r="M18" s="40">
        <f>IF(L18="ja",IF(E18="Deutschland",IF(IF(D18&gt;7.99,IF(D18&gt;23.95,'Verpflegungspauschale 2020'!$B$2,'Verpflegungspauschale 2020'!$C$2),0)-IF(O18="x",5.6,0)-IF(P18="x",11.2,0)-IF(Q18="x",11.2,0)&gt;0,IF(D18&gt;7.99,IF(D18&gt;23.95,'Verpflegungspauschale 2020'!$B$2,'Verpflegungspauschale 2020'!$C$2),0)-IF(O18="x",5.6,0)-IF(P18="x",11.2,0)-IF(Q18="x",11.2,0),0),0)+IF(E18="Belgien",IF(IF(D18&gt;7.99,IF(D18&gt;23.95,'Verpflegungspauschale 2020'!$B$3,'Verpflegungspauschale 2020'!$C$3),0)-IF(O18="x",8.4,0)-IF(P18="x",16.8,0)-IF(Q18="x",16.8,0)&gt;0,IF(D18&gt;7.99,IF(D18&gt;23.95,'Verpflegungspauschale 2020'!$B$3,'Verpflegungspauschale 2020'!$C$3),0)-IF(O18="x",8.4,0)-IF(P18="x",16.8,0)-IF(Q18="x",16.8,0),0),0)+IF(E18="Dänemark",IF(IF(D18&gt;7.99,IF(D18&gt;23.95,'Verpflegungspauschale 2020'!$B$4,'Verpflegungspauschale 2020'!$C$4),0)-IF(O18="x",11.6,0)-IF(P18="x",23.2,0)-IF(Q18="x",23.2,0)&gt;0,IF(D18&gt;7.99,IF(D18&gt;23.95,'Verpflegungspauschale 2020'!$B$4,'Verpflegungspauschale 2020'!$C$4),0)-IF(O18="x",11.6,0)-IF(P18="x",23.2,0)-IF(Q18="x",23.2,0),0),0)+IF(E18="Frankreich (Lyon)",IF(IF(D18&gt;7.99,IF(D18&gt;23.95,'Verpflegungspauschale 2020'!$B$5,'Verpflegungspauschale 2020'!$C$5),0)-IF(O18="x",10.6,0)-IF(P18="x",21.2,0)-IF(Q18="x",21.2,0)&gt;0,IF(D18&gt;7.99,IF(D18&gt;23.95,'Verpflegungspauschale 2020'!$B$5,'Verpflegungspauschale 2020'!$C$5),0)-IF(O18="x",10.6,0)-IF(P18="x",21.2,0)-IF(Q18="x",21.2,0),0),0)+IF(E18="Frankreich (Marseille)",IF(IF(D18&gt;7.99,IF(D18&gt;23.95,'Verpflegungspauschale 2020'!$B$6,'Verpflegungspauschale 2020'!$C$6),0)-IF(O18="x",9.2,0)-IF(P18="x",18,0)-IF(Q18="x",18.4,0)&gt;0,IF(D18&gt;7.99,IF(D18&gt;23.95,'Verpflegungspauschale 2020'!$B$6,'Verpflegungspauschale 2020'!$C$6),0)-IF(O18="x",9.2,0)-IF(P18="x",18.4,0)-IF(Q18="x",18.4,0),0),0)+IF(E18="Frankreich (Paris)",IF(IF(D18&gt;7.99,IF(D18&gt;23.95,'Verpflegungspauschale 2020'!$B$7,'Verpflegungspauschale 2020'!$C$7),0)-IF(O18="x",11.6,0)-IF(P18="x",23.2,0)-IF(Q18="x",23.2,0)&gt;0,IF(D18&gt;7.99,IF(D18&gt;23.95,'Verpflegungspauschale 2020'!$B$7,'Verpflegungspauschale 2020'!$C$7),0)-IF(O18="x",11.6,0)-IF(P18="x",23.2,0)-IF(Q18="x",23.2,0),0),0)+IF(E18="Frankreich (Straßburg)",IF(IF(D18&gt;7.99,IF(D18&gt;23.95,'Verpflegungspauschale 2020'!$B$8,'Verpflegungspauschale 2020'!$C$8),0)-IF(O18="x",10.2,0)-IF(P18="x",20.4,0)-IF(Q18="x",20.4,0)&gt;0,IF(D18&gt;7.99,IF(D18&gt;23.95,'Verpflegungspauschale 2020'!$B$8,'Verpflegungspauschale 2020'!$C$8),0)-IF(O18="x",10.2,0)-IF(P18="x",20.4,0)-IF(Q18="x",20.4,0),0),0)+IF(E18="Frankreich (Rest)",IF(IF(D18&gt;7.99,IF(D18&gt;23.95,'Verpflegungspauschale 2020'!$B$9,'Verpflegungspauschale 2020'!$C$9),0)-IF(O18="x",8.8,0)-IF(P18="x",17.6,0)-IF(Q18="x",17.6,0)&gt;0,IF(D18&gt;7.99,IF(D18&gt;23.95,'Verpflegungspauschale 2020'!$B$9,'Verpflegungspauschale 2020'!$C$9),0)-IF(O18="x",8.8,0)-IF(P18="x",17.6,0)-IF(Q18="x",17.6,0),0),0)+IF(E18="Italien (Mailand)",IF(IF(D18&gt;7.99,IF(D18&gt;23.95,'Verpflegungspauschale 2020'!$B$10,'Verpflegungspauschale 2020'!$C$10),0)-IF(O18="x",9,0)-IF(P18="x",18,0)-IF(Q18="x",18,0)&gt;0,IF(D18&gt;7.99,IF(D18&gt;23.95,'Verpflegungspauschale 2020'!$B$10,'Verpflegungspauschale 2020'!$C$10),0)-IF(O18="x",9,0)-IF(P18="x",18,0)-IF(Q18="x",18,0),0),0)+IF(E18="Italien (Rom)",IF(IF(D18&gt;7.99,IF(D18&gt;23.95,'Verpflegungspauschale 2020'!$B$11,'Verpflegungspauschale 2020'!$C$11),0)-IF(O18="x",8,0)-IF(P18="x",16,0)-IF(Q18="x",16,0)&gt;0,IF(D18&gt;7.99,IF(D18&gt;23.95,'Verpflegungspauschale 2020'!$B$11,'Verpflegungspauschale 2020'!$C$11),0)-IF(O18="x",8,0)-IF(P18="x",16,0)-IF(Q18="x",16,0),0),0)+IF(E18="Italien (Rest)",IF(IF(D18&gt;7.99,IF(D18&gt;23.95,'Verpflegungspauschale 2020'!$B$12,'Verpflegungspauschale 2020'!$C$12),0)-IF(O18="x",8,0)-IF(P18="x",16,0)-IF(Q18="x",16,0)&gt;0,IF(D18&gt;7.99,IF(D18&gt;23.95,'Verpflegungspauschale 2020'!$B$12,'Verpflegungspauschale 2020'!$C$12),0)-IF(O18="x",8,0)-IF(P18="x",16,0)-IF(Q18="x",16,0),0),0)+IF(E18="Niederlande",IF(IF(D18&gt;7.99,IF(D18&gt;23.95,'Verpflegungspauschale 2020'!$B$13,'Verpflegungspauschale 2020'!$C$13),0)-IF(O18="x",9.4,0)-IF(P18="x",18.8,0)-IF(Q18="x",18.8,0)&gt;0,IF(D18&gt;7.99,IF(D18&gt;23.95,'Verpflegungspauschale 2020'!$B$13,'Verpflegungspauschale 2020'!$C$13),0)-IF(O18="x",9.4,0)-IF(P18="x",18.8,0)-IF(Q18="x",18.8,0),0),0)+IF(E18="Österreich",IF(IF(D18&gt;7.99,IF(D18&gt;23.95,'Verpflegungspauschale 2020'!$B$14,'Verpflegungspauschale 2020'!$C$14),0)-IF(O18="x",8,0)-IF(P18="x",16,0)-IF(Q18="x",16,0)&gt;0,IF(D18&gt;7.99,IF(D18&gt;23.95,'Verpflegungspauschale 2020'!$B$14,'Verpflegungspauschale 2020'!$C$14),0)-IF(O18="x",8,0)-IF(P18="x",16,0)-IF(Q18="x",16,0),0),0)+IF(E18="Polen (Breslau)",IF(IF(D18&gt;7.99,IF(D18&gt;23.95,'Verpflegungspauschale 2020'!$B$15,'Verpflegungspauschale 2020'!$C$15),0)-IF(O18="x",6.6,0)-IF(P18="x",13.2,0)-IF(Q18="x",13.2,0)&gt;0,IF(D18&gt;7.99,IF(D18&gt;23.95,'Verpflegungspauschale 2020'!$B$15,'Verpflegungspauschale 2020'!$C$15),0)-IF(O18="x",6.6,0)-IF(P18="x",13.2,0)-IF(Q18="x",13.2,0),0),0)+IF(E18="Polen (Danzig)",IF(IF(D18&gt;7.99,IF(D18&gt;23.95,'Verpflegungspauschale 2020'!$B$16,'Verpflegungspauschale 2020'!$C$16),0)-IF(O18="x",6,0)-IF(P18="x",12,0)-IF(Q18="x",12,0)&gt;0,IF(D18&gt;7.99,IF(D18&gt;23.95,'Verpflegungspauschale 2020'!$B$16,'Verpflegungspauschale 2020'!$C$16),0)-IF(O18="x",6,0)-IF(P18="x",12,0)-IF(Q18="x",12,0),0),0)+IF(E18="Polen (Krakau)",IF(IF(D18&gt;7.99,IF(D18&gt;23.95,'Verpflegungspauschale 2020'!$B$17,'Verpflegungspauschale 2020'!$C$17),0)-IF(O18="x",5.4,0)-IF(P18="x",10.8,0)-IF(Q18="x",10.8,0)&gt;0,IF(D18&gt;7.99,IF(D18&gt;23.95,'Verpflegungspauschale 2020'!$B$17,'Verpflegungspauschale 2020'!$C$17),0)-IF(O18="x",5.4,0)-IF(P18="x",10.8,0)-IF(Q18="x",10.8,0),0),0)+IF(E18="Polen (Warschau)",IF(IF(D18&gt;7.99,IF(D18&gt;23.95,'Verpflegungspauschale 2020'!$B$18,'Verpflegungspauschale 2020'!$C$18),0)-IF(O18="x",5.8,0)-IF(P18="x",11.6,0)-IF(Q18="x",11.6,0)&gt;0,IF(D18&gt;7.99,IF(D18&gt;23.95,'Verpflegungspauschale 2020'!$B$18,'Verpflegungspauschale 2020'!$C$18),0)-IF(O18="x",5.8,0)-IF(P18="x",11.6,0)-IF(Q18="x",11.6,0),0),0)+IF(E18="Polen (Rest)",IF(IF(D18&gt;7.99,IF(D18&gt;23.95,'Verpflegungspauschale 2020'!$B$19,'Verpflegungspauschale 2020'!$C$19),0)-IF(O18="x",5.8,0)-IF(P18="x",11.6,0)-IF(Q18="x",11.6,0)&gt;0,IF(D18&gt;7.99,IF(D18&gt;23.95,'Verpflegungspauschale 2020'!$B$19,'Verpflegungspauschale 2020'!$C$19),0)-IF(O18="x",5.8,0)-IF(P18="x",11.6,0)-IF(Q18="x",11.6,0),0),0)+IF(E18="Tschechische Republik",IF(IF(D18&gt;7.99,IF(D18&gt;23.95,'Verpflegungspauschale 2020'!$B$20,'Verpflegungspauschale 2020'!$C$20),0)-IF(O18="x",7,0)-IF(P18="x",14,0)-IF(Q18="x",14,0)&gt;0,IF(D18&gt;7.99,IF(D18&gt;23.95,'Verpflegungspauschale 2020'!$B$20,'Verpflegungspauschale 2020'!$C$20),0)-IF(O18="x",7,0)-IF(P18="x",14,0)-IF(Q18="x",14,0),0),0),0)</f>
        <v>0</v>
      </c>
      <c r="N18" s="31"/>
      <c r="O18" s="33"/>
      <c r="P18" s="33"/>
      <c r="Q18" s="33"/>
    </row>
    <row r="19" spans="1:17" s="41" customFormat="1" ht="23.25" customHeight="1" x14ac:dyDescent="0.2">
      <c r="A19" s="126"/>
      <c r="B19" s="17"/>
      <c r="C19" s="17"/>
      <c r="D19" s="39">
        <f t="shared" si="0"/>
        <v>0</v>
      </c>
      <c r="E19" s="108"/>
      <c r="F19" s="124"/>
      <c r="G19" s="31"/>
      <c r="H19" s="31"/>
      <c r="I19" s="16"/>
      <c r="J19" s="32"/>
      <c r="K19" s="31"/>
      <c r="L19" s="120"/>
      <c r="M19" s="40">
        <f>IF(L19="ja",IF(E19="Deutschland",IF(IF(D19&gt;7.99,IF(D19&gt;23.95,'Verpflegungspauschale 2020'!$B$2,'Verpflegungspauschale 2020'!$C$2),0)-IF(O19="x",5.6,0)-IF(P19="x",11.2,0)-IF(Q19="x",11.2,0)&gt;0,IF(D19&gt;7.99,IF(D19&gt;23.95,'Verpflegungspauschale 2020'!$B$2,'Verpflegungspauschale 2020'!$C$2),0)-IF(O19="x",5.6,0)-IF(P19="x",11.2,0)-IF(Q19="x",11.2,0),0),0)+IF(E19="Belgien",IF(IF(D19&gt;7.99,IF(D19&gt;23.95,'Verpflegungspauschale 2020'!$B$3,'Verpflegungspauschale 2020'!$C$3),0)-IF(O19="x",8.4,0)-IF(P19="x",16.8,0)-IF(Q19="x",16.8,0)&gt;0,IF(D19&gt;7.99,IF(D19&gt;23.95,'Verpflegungspauschale 2020'!$B$3,'Verpflegungspauschale 2020'!$C$3),0)-IF(O19="x",8.4,0)-IF(P19="x",16.8,0)-IF(Q19="x",16.8,0),0),0)+IF(E19="Dänemark",IF(IF(D19&gt;7.99,IF(D19&gt;23.95,'Verpflegungspauschale 2020'!$B$4,'Verpflegungspauschale 2020'!$C$4),0)-IF(O19="x",11.6,0)-IF(P19="x",23.2,0)-IF(Q19="x",23.2,0)&gt;0,IF(D19&gt;7.99,IF(D19&gt;23.95,'Verpflegungspauschale 2020'!$B$4,'Verpflegungspauschale 2020'!$C$4),0)-IF(O19="x",11.6,0)-IF(P19="x",23.2,0)-IF(Q19="x",23.2,0),0),0)+IF(E19="Frankreich (Lyon)",IF(IF(D19&gt;7.99,IF(D19&gt;23.95,'Verpflegungspauschale 2020'!$B$5,'Verpflegungspauschale 2020'!$C$5),0)-IF(O19="x",10.6,0)-IF(P19="x",21.2,0)-IF(Q19="x",21.2,0)&gt;0,IF(D19&gt;7.99,IF(D19&gt;23.95,'Verpflegungspauschale 2020'!$B$5,'Verpflegungspauschale 2020'!$C$5),0)-IF(O19="x",10.6,0)-IF(P19="x",21.2,0)-IF(Q19="x",21.2,0),0),0)+IF(E19="Frankreich (Marseille)",IF(IF(D19&gt;7.99,IF(D19&gt;23.95,'Verpflegungspauschale 2020'!$B$6,'Verpflegungspauschale 2020'!$C$6),0)-IF(O19="x",9.2,0)-IF(P19="x",18,0)-IF(Q19="x",18.4,0)&gt;0,IF(D19&gt;7.99,IF(D19&gt;23.95,'Verpflegungspauschale 2020'!$B$6,'Verpflegungspauschale 2020'!$C$6),0)-IF(O19="x",9.2,0)-IF(P19="x",18.4,0)-IF(Q19="x",18.4,0),0),0)+IF(E19="Frankreich (Paris)",IF(IF(D19&gt;7.99,IF(D19&gt;23.95,'Verpflegungspauschale 2020'!$B$7,'Verpflegungspauschale 2020'!$C$7),0)-IF(O19="x",11.6,0)-IF(P19="x",23.2,0)-IF(Q19="x",23.2,0)&gt;0,IF(D19&gt;7.99,IF(D19&gt;23.95,'Verpflegungspauschale 2020'!$B$7,'Verpflegungspauschale 2020'!$C$7),0)-IF(O19="x",11.6,0)-IF(P19="x",23.2,0)-IF(Q19="x",23.2,0),0),0)+IF(E19="Frankreich (Straßburg)",IF(IF(D19&gt;7.99,IF(D19&gt;23.95,'Verpflegungspauschale 2020'!$B$8,'Verpflegungspauschale 2020'!$C$8),0)-IF(O19="x",10.2,0)-IF(P19="x",20.4,0)-IF(Q19="x",20.4,0)&gt;0,IF(D19&gt;7.99,IF(D19&gt;23.95,'Verpflegungspauschale 2020'!$B$8,'Verpflegungspauschale 2020'!$C$8),0)-IF(O19="x",10.2,0)-IF(P19="x",20.4,0)-IF(Q19="x",20.4,0),0),0)+IF(E19="Frankreich (Rest)",IF(IF(D19&gt;7.99,IF(D19&gt;23.95,'Verpflegungspauschale 2020'!$B$9,'Verpflegungspauschale 2020'!$C$9),0)-IF(O19="x",8.8,0)-IF(P19="x",17.6,0)-IF(Q19="x",17.6,0)&gt;0,IF(D19&gt;7.99,IF(D19&gt;23.95,'Verpflegungspauschale 2020'!$B$9,'Verpflegungspauschale 2020'!$C$9),0)-IF(O19="x",8.8,0)-IF(P19="x",17.6,0)-IF(Q19="x",17.6,0),0),0)+IF(E19="Italien (Mailand)",IF(IF(D19&gt;7.99,IF(D19&gt;23.95,'Verpflegungspauschale 2020'!$B$10,'Verpflegungspauschale 2020'!$C$10),0)-IF(O19="x",9,0)-IF(P19="x",18,0)-IF(Q19="x",18,0)&gt;0,IF(D19&gt;7.99,IF(D19&gt;23.95,'Verpflegungspauschale 2020'!$B$10,'Verpflegungspauschale 2020'!$C$10),0)-IF(O19="x",9,0)-IF(P19="x",18,0)-IF(Q19="x",18,0),0),0)+IF(E19="Italien (Rom)",IF(IF(D19&gt;7.99,IF(D19&gt;23.95,'Verpflegungspauschale 2020'!$B$11,'Verpflegungspauschale 2020'!$C$11),0)-IF(O19="x",8,0)-IF(P19="x",16,0)-IF(Q19="x",16,0)&gt;0,IF(D19&gt;7.99,IF(D19&gt;23.95,'Verpflegungspauschale 2020'!$B$11,'Verpflegungspauschale 2020'!$C$11),0)-IF(O19="x",8,0)-IF(P19="x",16,0)-IF(Q19="x",16,0),0),0)+IF(E19="Italien (Rest)",IF(IF(D19&gt;7.99,IF(D19&gt;23.95,'Verpflegungspauschale 2020'!$B$12,'Verpflegungspauschale 2020'!$C$12),0)-IF(O19="x",8,0)-IF(P19="x",16,0)-IF(Q19="x",16,0)&gt;0,IF(D19&gt;7.99,IF(D19&gt;23.95,'Verpflegungspauschale 2020'!$B$12,'Verpflegungspauschale 2020'!$C$12),0)-IF(O19="x",8,0)-IF(P19="x",16,0)-IF(Q19="x",16,0),0),0)+IF(E19="Niederlande",IF(IF(D19&gt;7.99,IF(D19&gt;23.95,'Verpflegungspauschale 2020'!$B$13,'Verpflegungspauschale 2020'!$C$13),0)-IF(O19="x",9.4,0)-IF(P19="x",18.8,0)-IF(Q19="x",18.8,0)&gt;0,IF(D19&gt;7.99,IF(D19&gt;23.95,'Verpflegungspauschale 2020'!$B$13,'Verpflegungspauschale 2020'!$C$13),0)-IF(O19="x",9.4,0)-IF(P19="x",18.8,0)-IF(Q19="x",18.8,0),0),0)+IF(E19="Österreich",IF(IF(D19&gt;7.99,IF(D19&gt;23.95,'Verpflegungspauschale 2020'!$B$14,'Verpflegungspauschale 2020'!$C$14),0)-IF(O19="x",8,0)-IF(P19="x",16,0)-IF(Q19="x",16,0)&gt;0,IF(D19&gt;7.99,IF(D19&gt;23.95,'Verpflegungspauschale 2020'!$B$14,'Verpflegungspauschale 2020'!$C$14),0)-IF(O19="x",8,0)-IF(P19="x",16,0)-IF(Q19="x",16,0),0),0)+IF(E19="Polen (Breslau)",IF(IF(D19&gt;7.99,IF(D19&gt;23.95,'Verpflegungspauschale 2020'!$B$15,'Verpflegungspauschale 2020'!$C$15),0)-IF(O19="x",6.6,0)-IF(P19="x",13.2,0)-IF(Q19="x",13.2,0)&gt;0,IF(D19&gt;7.99,IF(D19&gt;23.95,'Verpflegungspauschale 2020'!$B$15,'Verpflegungspauschale 2020'!$C$15),0)-IF(O19="x",6.6,0)-IF(P19="x",13.2,0)-IF(Q19="x",13.2,0),0),0)+IF(E19="Polen (Danzig)",IF(IF(D19&gt;7.99,IF(D19&gt;23.95,'Verpflegungspauschale 2020'!$B$16,'Verpflegungspauschale 2020'!$C$16),0)-IF(O19="x",6,0)-IF(P19="x",12,0)-IF(Q19="x",12,0)&gt;0,IF(D19&gt;7.99,IF(D19&gt;23.95,'Verpflegungspauschale 2020'!$B$16,'Verpflegungspauschale 2020'!$C$16),0)-IF(O19="x",6,0)-IF(P19="x",12,0)-IF(Q19="x",12,0),0),0)+IF(E19="Polen (Krakau)",IF(IF(D19&gt;7.99,IF(D19&gt;23.95,'Verpflegungspauschale 2020'!$B$17,'Verpflegungspauschale 2020'!$C$17),0)-IF(O19="x",5.4,0)-IF(P19="x",10.8,0)-IF(Q19="x",10.8,0)&gt;0,IF(D19&gt;7.99,IF(D19&gt;23.95,'Verpflegungspauschale 2020'!$B$17,'Verpflegungspauschale 2020'!$C$17),0)-IF(O19="x",5.4,0)-IF(P19="x",10.8,0)-IF(Q19="x",10.8,0),0),0)+IF(E19="Polen (Warschau)",IF(IF(D19&gt;7.99,IF(D19&gt;23.95,'Verpflegungspauschale 2020'!$B$18,'Verpflegungspauschale 2020'!$C$18),0)-IF(O19="x",5.8,0)-IF(P19="x",11.6,0)-IF(Q19="x",11.6,0)&gt;0,IF(D19&gt;7.99,IF(D19&gt;23.95,'Verpflegungspauschale 2020'!$B$18,'Verpflegungspauschale 2020'!$C$18),0)-IF(O19="x",5.8,0)-IF(P19="x",11.6,0)-IF(Q19="x",11.6,0),0),0)+IF(E19="Polen (Rest)",IF(IF(D19&gt;7.99,IF(D19&gt;23.95,'Verpflegungspauschale 2020'!$B$19,'Verpflegungspauschale 2020'!$C$19),0)-IF(O19="x",5.8,0)-IF(P19="x",11.6,0)-IF(Q19="x",11.6,0)&gt;0,IF(D19&gt;7.99,IF(D19&gt;23.95,'Verpflegungspauschale 2020'!$B$19,'Verpflegungspauschale 2020'!$C$19),0)-IF(O19="x",5.8,0)-IF(P19="x",11.6,0)-IF(Q19="x",11.6,0),0),0)+IF(E19="Tschechische Republik",IF(IF(D19&gt;7.99,IF(D19&gt;23.95,'Verpflegungspauschale 2020'!$B$20,'Verpflegungspauschale 2020'!$C$20),0)-IF(O19="x",7,0)-IF(P19="x",14,0)-IF(Q19="x",14,0)&gt;0,IF(D19&gt;7.99,IF(D19&gt;23.95,'Verpflegungspauschale 2020'!$B$20,'Verpflegungspauschale 2020'!$C$20),0)-IF(O19="x",7,0)-IF(P19="x",14,0)-IF(Q19="x",14,0),0),0),0)</f>
        <v>0</v>
      </c>
      <c r="N19" s="31"/>
      <c r="O19" s="33"/>
      <c r="P19" s="33"/>
      <c r="Q19" s="33"/>
    </row>
    <row r="20" spans="1:17" s="41" customFormat="1" ht="23.25" customHeight="1" x14ac:dyDescent="0.2">
      <c r="A20" s="126"/>
      <c r="B20" s="17"/>
      <c r="C20" s="17"/>
      <c r="D20" s="39">
        <f t="shared" si="0"/>
        <v>0</v>
      </c>
      <c r="E20" s="108"/>
      <c r="F20" s="124"/>
      <c r="G20" s="31"/>
      <c r="H20" s="31"/>
      <c r="I20" s="16"/>
      <c r="J20" s="32"/>
      <c r="K20" s="31"/>
      <c r="L20" s="120"/>
      <c r="M20" s="40">
        <f>IF(L20="ja",IF(E20="Deutschland",IF(IF(D20&gt;7.99,IF(D20&gt;23.95,'Verpflegungspauschale 2020'!$B$2,'Verpflegungspauschale 2020'!$C$2),0)-IF(O20="x",5.6,0)-IF(P20="x",11.2,0)-IF(Q20="x",11.2,0)&gt;0,IF(D20&gt;7.99,IF(D20&gt;23.95,'Verpflegungspauschale 2020'!$B$2,'Verpflegungspauschale 2020'!$C$2),0)-IF(O20="x",5.6,0)-IF(P20="x",11.2,0)-IF(Q20="x",11.2,0),0),0)+IF(E20="Belgien",IF(IF(D20&gt;7.99,IF(D20&gt;23.95,'Verpflegungspauschale 2020'!$B$3,'Verpflegungspauschale 2020'!$C$3),0)-IF(O20="x",8.4,0)-IF(P20="x",16.8,0)-IF(Q20="x",16.8,0)&gt;0,IF(D20&gt;7.99,IF(D20&gt;23.95,'Verpflegungspauschale 2020'!$B$3,'Verpflegungspauschale 2020'!$C$3),0)-IF(O20="x",8.4,0)-IF(P20="x",16.8,0)-IF(Q20="x",16.8,0),0),0)+IF(E20="Dänemark",IF(IF(D20&gt;7.99,IF(D20&gt;23.95,'Verpflegungspauschale 2020'!$B$4,'Verpflegungspauschale 2020'!$C$4),0)-IF(O20="x",11.6,0)-IF(P20="x",23.2,0)-IF(Q20="x",23.2,0)&gt;0,IF(D20&gt;7.99,IF(D20&gt;23.95,'Verpflegungspauschale 2020'!$B$4,'Verpflegungspauschale 2020'!$C$4),0)-IF(O20="x",11.6,0)-IF(P20="x",23.2,0)-IF(Q20="x",23.2,0),0),0)+IF(E20="Frankreich (Lyon)",IF(IF(D20&gt;7.99,IF(D20&gt;23.95,'Verpflegungspauschale 2020'!$B$5,'Verpflegungspauschale 2020'!$C$5),0)-IF(O20="x",10.6,0)-IF(P20="x",21.2,0)-IF(Q20="x",21.2,0)&gt;0,IF(D20&gt;7.99,IF(D20&gt;23.95,'Verpflegungspauschale 2020'!$B$5,'Verpflegungspauschale 2020'!$C$5),0)-IF(O20="x",10.6,0)-IF(P20="x",21.2,0)-IF(Q20="x",21.2,0),0),0)+IF(E20="Frankreich (Marseille)",IF(IF(D20&gt;7.99,IF(D20&gt;23.95,'Verpflegungspauschale 2020'!$B$6,'Verpflegungspauschale 2020'!$C$6),0)-IF(O20="x",9.2,0)-IF(P20="x",18,0)-IF(Q20="x",18.4,0)&gt;0,IF(D20&gt;7.99,IF(D20&gt;23.95,'Verpflegungspauschale 2020'!$B$6,'Verpflegungspauschale 2020'!$C$6),0)-IF(O20="x",9.2,0)-IF(P20="x",18.4,0)-IF(Q20="x",18.4,0),0),0)+IF(E20="Frankreich (Paris)",IF(IF(D20&gt;7.99,IF(D20&gt;23.95,'Verpflegungspauschale 2020'!$B$7,'Verpflegungspauschale 2020'!$C$7),0)-IF(O20="x",11.6,0)-IF(P20="x",23.2,0)-IF(Q20="x",23.2,0)&gt;0,IF(D20&gt;7.99,IF(D20&gt;23.95,'Verpflegungspauschale 2020'!$B$7,'Verpflegungspauschale 2020'!$C$7),0)-IF(O20="x",11.6,0)-IF(P20="x",23.2,0)-IF(Q20="x",23.2,0),0),0)+IF(E20="Frankreich (Straßburg)",IF(IF(D20&gt;7.99,IF(D20&gt;23.95,'Verpflegungspauschale 2020'!$B$8,'Verpflegungspauschale 2020'!$C$8),0)-IF(O20="x",10.2,0)-IF(P20="x",20.4,0)-IF(Q20="x",20.4,0)&gt;0,IF(D20&gt;7.99,IF(D20&gt;23.95,'Verpflegungspauschale 2020'!$B$8,'Verpflegungspauschale 2020'!$C$8),0)-IF(O20="x",10.2,0)-IF(P20="x",20.4,0)-IF(Q20="x",20.4,0),0),0)+IF(E20="Frankreich (Rest)",IF(IF(D20&gt;7.99,IF(D20&gt;23.95,'Verpflegungspauschale 2020'!$B$9,'Verpflegungspauschale 2020'!$C$9),0)-IF(O20="x",8.8,0)-IF(P20="x",17.6,0)-IF(Q20="x",17.6,0)&gt;0,IF(D20&gt;7.99,IF(D20&gt;23.95,'Verpflegungspauschale 2020'!$B$9,'Verpflegungspauschale 2020'!$C$9),0)-IF(O20="x",8.8,0)-IF(P20="x",17.6,0)-IF(Q20="x",17.6,0),0),0)+IF(E20="Italien (Mailand)",IF(IF(D20&gt;7.99,IF(D20&gt;23.95,'Verpflegungspauschale 2020'!$B$10,'Verpflegungspauschale 2020'!$C$10),0)-IF(O20="x",9,0)-IF(P20="x",18,0)-IF(Q20="x",18,0)&gt;0,IF(D20&gt;7.99,IF(D20&gt;23.95,'Verpflegungspauschale 2020'!$B$10,'Verpflegungspauschale 2020'!$C$10),0)-IF(O20="x",9,0)-IF(P20="x",18,0)-IF(Q20="x",18,0),0),0)+IF(E20="Italien (Rom)",IF(IF(D20&gt;7.99,IF(D20&gt;23.95,'Verpflegungspauschale 2020'!$B$11,'Verpflegungspauschale 2020'!$C$11),0)-IF(O20="x",8,0)-IF(P20="x",16,0)-IF(Q20="x",16,0)&gt;0,IF(D20&gt;7.99,IF(D20&gt;23.95,'Verpflegungspauschale 2020'!$B$11,'Verpflegungspauschale 2020'!$C$11),0)-IF(O20="x",8,0)-IF(P20="x",16,0)-IF(Q20="x",16,0),0),0)+IF(E20="Italien (Rest)",IF(IF(D20&gt;7.99,IF(D20&gt;23.95,'Verpflegungspauschale 2020'!$B$12,'Verpflegungspauschale 2020'!$C$12),0)-IF(O20="x",8,0)-IF(P20="x",16,0)-IF(Q20="x",16,0)&gt;0,IF(D20&gt;7.99,IF(D20&gt;23.95,'Verpflegungspauschale 2020'!$B$12,'Verpflegungspauschale 2020'!$C$12),0)-IF(O20="x",8,0)-IF(P20="x",16,0)-IF(Q20="x",16,0),0),0)+IF(E20="Niederlande",IF(IF(D20&gt;7.99,IF(D20&gt;23.95,'Verpflegungspauschale 2020'!$B$13,'Verpflegungspauschale 2020'!$C$13),0)-IF(O20="x",9.4,0)-IF(P20="x",18.8,0)-IF(Q20="x",18.8,0)&gt;0,IF(D20&gt;7.99,IF(D20&gt;23.95,'Verpflegungspauschale 2020'!$B$13,'Verpflegungspauschale 2020'!$C$13),0)-IF(O20="x",9.4,0)-IF(P20="x",18.8,0)-IF(Q20="x",18.8,0),0),0)+IF(E20="Österreich",IF(IF(D20&gt;7.99,IF(D20&gt;23.95,'Verpflegungspauschale 2020'!$B$14,'Verpflegungspauschale 2020'!$C$14),0)-IF(O20="x",8,0)-IF(P20="x",16,0)-IF(Q20="x",16,0)&gt;0,IF(D20&gt;7.99,IF(D20&gt;23.95,'Verpflegungspauschale 2020'!$B$14,'Verpflegungspauschale 2020'!$C$14),0)-IF(O20="x",8,0)-IF(P20="x",16,0)-IF(Q20="x",16,0),0),0)+IF(E20="Polen (Breslau)",IF(IF(D20&gt;7.99,IF(D20&gt;23.95,'Verpflegungspauschale 2020'!$B$15,'Verpflegungspauschale 2020'!$C$15),0)-IF(O20="x",6.6,0)-IF(P20="x",13.2,0)-IF(Q20="x",13.2,0)&gt;0,IF(D20&gt;7.99,IF(D20&gt;23.95,'Verpflegungspauschale 2020'!$B$15,'Verpflegungspauschale 2020'!$C$15),0)-IF(O20="x",6.6,0)-IF(P20="x",13.2,0)-IF(Q20="x",13.2,0),0),0)+IF(E20="Polen (Danzig)",IF(IF(D20&gt;7.99,IF(D20&gt;23.95,'Verpflegungspauschale 2020'!$B$16,'Verpflegungspauschale 2020'!$C$16),0)-IF(O20="x",6,0)-IF(P20="x",12,0)-IF(Q20="x",12,0)&gt;0,IF(D20&gt;7.99,IF(D20&gt;23.95,'Verpflegungspauschale 2020'!$B$16,'Verpflegungspauschale 2020'!$C$16),0)-IF(O20="x",6,0)-IF(P20="x",12,0)-IF(Q20="x",12,0),0),0)+IF(E20="Polen (Krakau)",IF(IF(D20&gt;7.99,IF(D20&gt;23.95,'Verpflegungspauschale 2020'!$B$17,'Verpflegungspauschale 2020'!$C$17),0)-IF(O20="x",5.4,0)-IF(P20="x",10.8,0)-IF(Q20="x",10.8,0)&gt;0,IF(D20&gt;7.99,IF(D20&gt;23.95,'Verpflegungspauschale 2020'!$B$17,'Verpflegungspauschale 2020'!$C$17),0)-IF(O20="x",5.4,0)-IF(P20="x",10.8,0)-IF(Q20="x",10.8,0),0),0)+IF(E20="Polen (Warschau)",IF(IF(D20&gt;7.99,IF(D20&gt;23.95,'Verpflegungspauschale 2020'!$B$18,'Verpflegungspauschale 2020'!$C$18),0)-IF(O20="x",5.8,0)-IF(P20="x",11.6,0)-IF(Q20="x",11.6,0)&gt;0,IF(D20&gt;7.99,IF(D20&gt;23.95,'Verpflegungspauschale 2020'!$B$18,'Verpflegungspauschale 2020'!$C$18),0)-IF(O20="x",5.8,0)-IF(P20="x",11.6,0)-IF(Q20="x",11.6,0),0),0)+IF(E20="Polen (Rest)",IF(IF(D20&gt;7.99,IF(D20&gt;23.95,'Verpflegungspauschale 2020'!$B$19,'Verpflegungspauschale 2020'!$C$19),0)-IF(O20="x",5.8,0)-IF(P20="x",11.6,0)-IF(Q20="x",11.6,0)&gt;0,IF(D20&gt;7.99,IF(D20&gt;23.95,'Verpflegungspauschale 2020'!$B$19,'Verpflegungspauschale 2020'!$C$19),0)-IF(O20="x",5.8,0)-IF(P20="x",11.6,0)-IF(Q20="x",11.6,0),0),0)+IF(E20="Tschechische Republik",IF(IF(D20&gt;7.99,IF(D20&gt;23.95,'Verpflegungspauschale 2020'!$B$20,'Verpflegungspauschale 2020'!$C$20),0)-IF(O20="x",7,0)-IF(P20="x",14,0)-IF(Q20="x",14,0)&gt;0,IF(D20&gt;7.99,IF(D20&gt;23.95,'Verpflegungspauschale 2020'!$B$20,'Verpflegungspauschale 2020'!$C$20),0)-IF(O20="x",7,0)-IF(P20="x",14,0)-IF(Q20="x",14,0),0),0),0)</f>
        <v>0</v>
      </c>
      <c r="N20" s="31"/>
      <c r="O20" s="33"/>
      <c r="P20" s="33"/>
      <c r="Q20" s="33"/>
    </row>
    <row r="21" spans="1:17" s="41" customFormat="1" ht="23.25" customHeight="1" x14ac:dyDescent="0.2">
      <c r="A21" s="126"/>
      <c r="B21" s="17"/>
      <c r="C21" s="17"/>
      <c r="D21" s="39">
        <f t="shared" si="0"/>
        <v>0</v>
      </c>
      <c r="E21" s="108"/>
      <c r="F21" s="124"/>
      <c r="G21" s="31"/>
      <c r="H21" s="31"/>
      <c r="I21" s="16"/>
      <c r="J21" s="32"/>
      <c r="K21" s="31"/>
      <c r="L21" s="120"/>
      <c r="M21" s="40">
        <f>IF(L21="ja",IF(E21="Deutschland",IF(IF(D21&gt;7.99,IF(D21&gt;23.95,'Verpflegungspauschale 2020'!$B$2,'Verpflegungspauschale 2020'!$C$2),0)-IF(O21="x",5.6,0)-IF(P21="x",11.2,0)-IF(Q21="x",11.2,0)&gt;0,IF(D21&gt;7.99,IF(D21&gt;23.95,'Verpflegungspauschale 2020'!$B$2,'Verpflegungspauschale 2020'!$C$2),0)-IF(O21="x",5.6,0)-IF(P21="x",11.2,0)-IF(Q21="x",11.2,0),0),0)+IF(E21="Belgien",IF(IF(D21&gt;7.99,IF(D21&gt;23.95,'Verpflegungspauschale 2020'!$B$3,'Verpflegungspauschale 2020'!$C$3),0)-IF(O21="x",8.4,0)-IF(P21="x",16.8,0)-IF(Q21="x",16.8,0)&gt;0,IF(D21&gt;7.99,IF(D21&gt;23.95,'Verpflegungspauschale 2020'!$B$3,'Verpflegungspauschale 2020'!$C$3),0)-IF(O21="x",8.4,0)-IF(P21="x",16.8,0)-IF(Q21="x",16.8,0),0),0)+IF(E21="Dänemark",IF(IF(D21&gt;7.99,IF(D21&gt;23.95,'Verpflegungspauschale 2020'!$B$4,'Verpflegungspauschale 2020'!$C$4),0)-IF(O21="x",11.6,0)-IF(P21="x",23.2,0)-IF(Q21="x",23.2,0)&gt;0,IF(D21&gt;7.99,IF(D21&gt;23.95,'Verpflegungspauschale 2020'!$B$4,'Verpflegungspauschale 2020'!$C$4),0)-IF(O21="x",11.6,0)-IF(P21="x",23.2,0)-IF(Q21="x",23.2,0),0),0)+IF(E21="Frankreich (Lyon)",IF(IF(D21&gt;7.99,IF(D21&gt;23.95,'Verpflegungspauschale 2020'!$B$5,'Verpflegungspauschale 2020'!$C$5),0)-IF(O21="x",10.6,0)-IF(P21="x",21.2,0)-IF(Q21="x",21.2,0)&gt;0,IF(D21&gt;7.99,IF(D21&gt;23.95,'Verpflegungspauschale 2020'!$B$5,'Verpflegungspauschale 2020'!$C$5),0)-IF(O21="x",10.6,0)-IF(P21="x",21.2,0)-IF(Q21="x",21.2,0),0),0)+IF(E21="Frankreich (Marseille)",IF(IF(D21&gt;7.99,IF(D21&gt;23.95,'Verpflegungspauschale 2020'!$B$6,'Verpflegungspauschale 2020'!$C$6),0)-IF(O21="x",9.2,0)-IF(P21="x",18,0)-IF(Q21="x",18.4,0)&gt;0,IF(D21&gt;7.99,IF(D21&gt;23.95,'Verpflegungspauschale 2020'!$B$6,'Verpflegungspauschale 2020'!$C$6),0)-IF(O21="x",9.2,0)-IF(P21="x",18.4,0)-IF(Q21="x",18.4,0),0),0)+IF(E21="Frankreich (Paris)",IF(IF(D21&gt;7.99,IF(D21&gt;23.95,'Verpflegungspauschale 2020'!$B$7,'Verpflegungspauschale 2020'!$C$7),0)-IF(O21="x",11.6,0)-IF(P21="x",23.2,0)-IF(Q21="x",23.2,0)&gt;0,IF(D21&gt;7.99,IF(D21&gt;23.95,'Verpflegungspauschale 2020'!$B$7,'Verpflegungspauschale 2020'!$C$7),0)-IF(O21="x",11.6,0)-IF(P21="x",23.2,0)-IF(Q21="x",23.2,0),0),0)+IF(E21="Frankreich (Straßburg)",IF(IF(D21&gt;7.99,IF(D21&gt;23.95,'Verpflegungspauschale 2020'!$B$8,'Verpflegungspauschale 2020'!$C$8),0)-IF(O21="x",10.2,0)-IF(P21="x",20.4,0)-IF(Q21="x",20.4,0)&gt;0,IF(D21&gt;7.99,IF(D21&gt;23.95,'Verpflegungspauschale 2020'!$B$8,'Verpflegungspauschale 2020'!$C$8),0)-IF(O21="x",10.2,0)-IF(P21="x",20.4,0)-IF(Q21="x",20.4,0),0),0)+IF(E21="Frankreich (Rest)",IF(IF(D21&gt;7.99,IF(D21&gt;23.95,'Verpflegungspauschale 2020'!$B$9,'Verpflegungspauschale 2020'!$C$9),0)-IF(O21="x",8.8,0)-IF(P21="x",17.6,0)-IF(Q21="x",17.6,0)&gt;0,IF(D21&gt;7.99,IF(D21&gt;23.95,'Verpflegungspauschale 2020'!$B$9,'Verpflegungspauschale 2020'!$C$9),0)-IF(O21="x",8.8,0)-IF(P21="x",17.6,0)-IF(Q21="x",17.6,0),0),0)+IF(E21="Italien (Mailand)",IF(IF(D21&gt;7.99,IF(D21&gt;23.95,'Verpflegungspauschale 2020'!$B$10,'Verpflegungspauschale 2020'!$C$10),0)-IF(O21="x",9,0)-IF(P21="x",18,0)-IF(Q21="x",18,0)&gt;0,IF(D21&gt;7.99,IF(D21&gt;23.95,'Verpflegungspauschale 2020'!$B$10,'Verpflegungspauschale 2020'!$C$10),0)-IF(O21="x",9,0)-IF(P21="x",18,0)-IF(Q21="x",18,0),0),0)+IF(E21="Italien (Rom)",IF(IF(D21&gt;7.99,IF(D21&gt;23.95,'Verpflegungspauschale 2020'!$B$11,'Verpflegungspauschale 2020'!$C$11),0)-IF(O21="x",8,0)-IF(P21="x",16,0)-IF(Q21="x",16,0)&gt;0,IF(D21&gt;7.99,IF(D21&gt;23.95,'Verpflegungspauschale 2020'!$B$11,'Verpflegungspauschale 2020'!$C$11),0)-IF(O21="x",8,0)-IF(P21="x",16,0)-IF(Q21="x",16,0),0),0)+IF(E21="Italien (Rest)",IF(IF(D21&gt;7.99,IF(D21&gt;23.95,'Verpflegungspauschale 2020'!$B$12,'Verpflegungspauschale 2020'!$C$12),0)-IF(O21="x",8,0)-IF(P21="x",16,0)-IF(Q21="x",16,0)&gt;0,IF(D21&gt;7.99,IF(D21&gt;23.95,'Verpflegungspauschale 2020'!$B$12,'Verpflegungspauschale 2020'!$C$12),0)-IF(O21="x",8,0)-IF(P21="x",16,0)-IF(Q21="x",16,0),0),0)+IF(E21="Niederlande",IF(IF(D21&gt;7.99,IF(D21&gt;23.95,'Verpflegungspauschale 2020'!$B$13,'Verpflegungspauschale 2020'!$C$13),0)-IF(O21="x",9.4,0)-IF(P21="x",18.8,0)-IF(Q21="x",18.8,0)&gt;0,IF(D21&gt;7.99,IF(D21&gt;23.95,'Verpflegungspauschale 2020'!$B$13,'Verpflegungspauschale 2020'!$C$13),0)-IF(O21="x",9.4,0)-IF(P21="x",18.8,0)-IF(Q21="x",18.8,0),0),0)+IF(E21="Österreich",IF(IF(D21&gt;7.99,IF(D21&gt;23.95,'Verpflegungspauschale 2020'!$B$14,'Verpflegungspauschale 2020'!$C$14),0)-IF(O21="x",8,0)-IF(P21="x",16,0)-IF(Q21="x",16,0)&gt;0,IF(D21&gt;7.99,IF(D21&gt;23.95,'Verpflegungspauschale 2020'!$B$14,'Verpflegungspauschale 2020'!$C$14),0)-IF(O21="x",8,0)-IF(P21="x",16,0)-IF(Q21="x",16,0),0),0)+IF(E21="Polen (Breslau)",IF(IF(D21&gt;7.99,IF(D21&gt;23.95,'Verpflegungspauschale 2020'!$B$15,'Verpflegungspauschale 2020'!$C$15),0)-IF(O21="x",6.6,0)-IF(P21="x",13.2,0)-IF(Q21="x",13.2,0)&gt;0,IF(D21&gt;7.99,IF(D21&gt;23.95,'Verpflegungspauschale 2020'!$B$15,'Verpflegungspauschale 2020'!$C$15),0)-IF(O21="x",6.6,0)-IF(P21="x",13.2,0)-IF(Q21="x",13.2,0),0),0)+IF(E21="Polen (Danzig)",IF(IF(D21&gt;7.99,IF(D21&gt;23.95,'Verpflegungspauschale 2020'!$B$16,'Verpflegungspauschale 2020'!$C$16),0)-IF(O21="x",6,0)-IF(P21="x",12,0)-IF(Q21="x",12,0)&gt;0,IF(D21&gt;7.99,IF(D21&gt;23.95,'Verpflegungspauschale 2020'!$B$16,'Verpflegungspauschale 2020'!$C$16),0)-IF(O21="x",6,0)-IF(P21="x",12,0)-IF(Q21="x",12,0),0),0)+IF(E21="Polen (Krakau)",IF(IF(D21&gt;7.99,IF(D21&gt;23.95,'Verpflegungspauschale 2020'!$B$17,'Verpflegungspauschale 2020'!$C$17),0)-IF(O21="x",5.4,0)-IF(P21="x",10.8,0)-IF(Q21="x",10.8,0)&gt;0,IF(D21&gt;7.99,IF(D21&gt;23.95,'Verpflegungspauschale 2020'!$B$17,'Verpflegungspauschale 2020'!$C$17),0)-IF(O21="x",5.4,0)-IF(P21="x",10.8,0)-IF(Q21="x",10.8,0),0),0)+IF(E21="Polen (Warschau)",IF(IF(D21&gt;7.99,IF(D21&gt;23.95,'Verpflegungspauschale 2020'!$B$18,'Verpflegungspauschale 2020'!$C$18),0)-IF(O21="x",5.8,0)-IF(P21="x",11.6,0)-IF(Q21="x",11.6,0)&gt;0,IF(D21&gt;7.99,IF(D21&gt;23.95,'Verpflegungspauschale 2020'!$B$18,'Verpflegungspauschale 2020'!$C$18),0)-IF(O21="x",5.8,0)-IF(P21="x",11.6,0)-IF(Q21="x",11.6,0),0),0)+IF(E21="Polen (Rest)",IF(IF(D21&gt;7.99,IF(D21&gt;23.95,'Verpflegungspauschale 2020'!$B$19,'Verpflegungspauschale 2020'!$C$19),0)-IF(O21="x",5.8,0)-IF(P21="x",11.6,0)-IF(Q21="x",11.6,0)&gt;0,IF(D21&gt;7.99,IF(D21&gt;23.95,'Verpflegungspauschale 2020'!$B$19,'Verpflegungspauschale 2020'!$C$19),0)-IF(O21="x",5.8,0)-IF(P21="x",11.6,0)-IF(Q21="x",11.6,0),0),0)+IF(E21="Tschechische Republik",IF(IF(D21&gt;7.99,IF(D21&gt;23.95,'Verpflegungspauschale 2020'!$B$20,'Verpflegungspauschale 2020'!$C$20),0)-IF(O21="x",7,0)-IF(P21="x",14,0)-IF(Q21="x",14,0)&gt;0,IF(D21&gt;7.99,IF(D21&gt;23.95,'Verpflegungspauschale 2020'!$B$20,'Verpflegungspauschale 2020'!$C$20),0)-IF(O21="x",7,0)-IF(P21="x",14,0)-IF(Q21="x",14,0),0),0),0)</f>
        <v>0</v>
      </c>
      <c r="N21" s="31"/>
      <c r="O21" s="33"/>
      <c r="P21" s="33"/>
      <c r="Q21" s="33"/>
    </row>
    <row r="22" spans="1:17" s="41" customFormat="1" ht="23.25" customHeight="1" x14ac:dyDescent="0.2">
      <c r="A22" s="126"/>
      <c r="B22" s="17"/>
      <c r="C22" s="17"/>
      <c r="D22" s="39">
        <f t="shared" si="0"/>
        <v>0</v>
      </c>
      <c r="E22" s="108"/>
      <c r="F22" s="124"/>
      <c r="G22" s="31"/>
      <c r="H22" s="31"/>
      <c r="I22" s="16"/>
      <c r="J22" s="32"/>
      <c r="K22" s="31"/>
      <c r="L22" s="120"/>
      <c r="M22" s="40">
        <f>IF(L22="ja",IF(E22="Deutschland",IF(IF(D22&gt;7.99,IF(D22&gt;23.95,'Verpflegungspauschale 2020'!$B$2,'Verpflegungspauschale 2020'!$C$2),0)-IF(O22="x",5.6,0)-IF(P22="x",11.2,0)-IF(Q22="x",11.2,0)&gt;0,IF(D22&gt;7.99,IF(D22&gt;23.95,'Verpflegungspauschale 2020'!$B$2,'Verpflegungspauschale 2020'!$C$2),0)-IF(O22="x",5.6,0)-IF(P22="x",11.2,0)-IF(Q22="x",11.2,0),0),0)+IF(E22="Belgien",IF(IF(D22&gt;7.99,IF(D22&gt;23.95,'Verpflegungspauschale 2020'!$B$3,'Verpflegungspauschale 2020'!$C$3),0)-IF(O22="x",8.4,0)-IF(P22="x",16.8,0)-IF(Q22="x",16.8,0)&gt;0,IF(D22&gt;7.99,IF(D22&gt;23.95,'Verpflegungspauschale 2020'!$B$3,'Verpflegungspauschale 2020'!$C$3),0)-IF(O22="x",8.4,0)-IF(P22="x",16.8,0)-IF(Q22="x",16.8,0),0),0)+IF(E22="Dänemark",IF(IF(D22&gt;7.99,IF(D22&gt;23.95,'Verpflegungspauschale 2020'!$B$4,'Verpflegungspauschale 2020'!$C$4),0)-IF(O22="x",11.6,0)-IF(P22="x",23.2,0)-IF(Q22="x",23.2,0)&gt;0,IF(D22&gt;7.99,IF(D22&gt;23.95,'Verpflegungspauschale 2020'!$B$4,'Verpflegungspauschale 2020'!$C$4),0)-IF(O22="x",11.6,0)-IF(P22="x",23.2,0)-IF(Q22="x",23.2,0),0),0)+IF(E22="Frankreich (Lyon)",IF(IF(D22&gt;7.99,IF(D22&gt;23.95,'Verpflegungspauschale 2020'!$B$5,'Verpflegungspauschale 2020'!$C$5),0)-IF(O22="x",10.6,0)-IF(P22="x",21.2,0)-IF(Q22="x",21.2,0)&gt;0,IF(D22&gt;7.99,IF(D22&gt;23.95,'Verpflegungspauschale 2020'!$B$5,'Verpflegungspauschale 2020'!$C$5),0)-IF(O22="x",10.6,0)-IF(P22="x",21.2,0)-IF(Q22="x",21.2,0),0),0)+IF(E22="Frankreich (Marseille)",IF(IF(D22&gt;7.99,IF(D22&gt;23.95,'Verpflegungspauschale 2020'!$B$6,'Verpflegungspauschale 2020'!$C$6),0)-IF(O22="x",9.2,0)-IF(P22="x",18,0)-IF(Q22="x",18.4,0)&gt;0,IF(D22&gt;7.99,IF(D22&gt;23.95,'Verpflegungspauschale 2020'!$B$6,'Verpflegungspauschale 2020'!$C$6),0)-IF(O22="x",9.2,0)-IF(P22="x",18.4,0)-IF(Q22="x",18.4,0),0),0)+IF(E22="Frankreich (Paris)",IF(IF(D22&gt;7.99,IF(D22&gt;23.95,'Verpflegungspauschale 2020'!$B$7,'Verpflegungspauschale 2020'!$C$7),0)-IF(O22="x",11.6,0)-IF(P22="x",23.2,0)-IF(Q22="x",23.2,0)&gt;0,IF(D22&gt;7.99,IF(D22&gt;23.95,'Verpflegungspauschale 2020'!$B$7,'Verpflegungspauschale 2020'!$C$7),0)-IF(O22="x",11.6,0)-IF(P22="x",23.2,0)-IF(Q22="x",23.2,0),0),0)+IF(E22="Frankreich (Straßburg)",IF(IF(D22&gt;7.99,IF(D22&gt;23.95,'Verpflegungspauschale 2020'!$B$8,'Verpflegungspauschale 2020'!$C$8),0)-IF(O22="x",10.2,0)-IF(P22="x",20.4,0)-IF(Q22="x",20.4,0)&gt;0,IF(D22&gt;7.99,IF(D22&gt;23.95,'Verpflegungspauschale 2020'!$B$8,'Verpflegungspauschale 2020'!$C$8),0)-IF(O22="x",10.2,0)-IF(P22="x",20.4,0)-IF(Q22="x",20.4,0),0),0)+IF(E22="Frankreich (Rest)",IF(IF(D22&gt;7.99,IF(D22&gt;23.95,'Verpflegungspauschale 2020'!$B$9,'Verpflegungspauschale 2020'!$C$9),0)-IF(O22="x",8.8,0)-IF(P22="x",17.6,0)-IF(Q22="x",17.6,0)&gt;0,IF(D22&gt;7.99,IF(D22&gt;23.95,'Verpflegungspauschale 2020'!$B$9,'Verpflegungspauschale 2020'!$C$9),0)-IF(O22="x",8.8,0)-IF(P22="x",17.6,0)-IF(Q22="x",17.6,0),0),0)+IF(E22="Italien (Mailand)",IF(IF(D22&gt;7.99,IF(D22&gt;23.95,'Verpflegungspauschale 2020'!$B$10,'Verpflegungspauschale 2020'!$C$10),0)-IF(O22="x",9,0)-IF(P22="x",18,0)-IF(Q22="x",18,0)&gt;0,IF(D22&gt;7.99,IF(D22&gt;23.95,'Verpflegungspauschale 2020'!$B$10,'Verpflegungspauschale 2020'!$C$10),0)-IF(O22="x",9,0)-IF(P22="x",18,0)-IF(Q22="x",18,0),0),0)+IF(E22="Italien (Rom)",IF(IF(D22&gt;7.99,IF(D22&gt;23.95,'Verpflegungspauschale 2020'!$B$11,'Verpflegungspauschale 2020'!$C$11),0)-IF(O22="x",8,0)-IF(P22="x",16,0)-IF(Q22="x",16,0)&gt;0,IF(D22&gt;7.99,IF(D22&gt;23.95,'Verpflegungspauschale 2020'!$B$11,'Verpflegungspauschale 2020'!$C$11),0)-IF(O22="x",8,0)-IF(P22="x",16,0)-IF(Q22="x",16,0),0),0)+IF(E22="Italien (Rest)",IF(IF(D22&gt;7.99,IF(D22&gt;23.95,'Verpflegungspauschale 2020'!$B$12,'Verpflegungspauschale 2020'!$C$12),0)-IF(O22="x",8,0)-IF(P22="x",16,0)-IF(Q22="x",16,0)&gt;0,IF(D22&gt;7.99,IF(D22&gt;23.95,'Verpflegungspauschale 2020'!$B$12,'Verpflegungspauschale 2020'!$C$12),0)-IF(O22="x",8,0)-IF(P22="x",16,0)-IF(Q22="x",16,0),0),0)+IF(E22="Niederlande",IF(IF(D22&gt;7.99,IF(D22&gt;23.95,'Verpflegungspauschale 2020'!$B$13,'Verpflegungspauschale 2020'!$C$13),0)-IF(O22="x",9.4,0)-IF(P22="x",18.8,0)-IF(Q22="x",18.8,0)&gt;0,IF(D22&gt;7.99,IF(D22&gt;23.95,'Verpflegungspauschale 2020'!$B$13,'Verpflegungspauschale 2020'!$C$13),0)-IF(O22="x",9.4,0)-IF(P22="x",18.8,0)-IF(Q22="x",18.8,0),0),0)+IF(E22="Österreich",IF(IF(D22&gt;7.99,IF(D22&gt;23.95,'Verpflegungspauschale 2020'!$B$14,'Verpflegungspauschale 2020'!$C$14),0)-IF(O22="x",8,0)-IF(P22="x",16,0)-IF(Q22="x",16,0)&gt;0,IF(D22&gt;7.99,IF(D22&gt;23.95,'Verpflegungspauschale 2020'!$B$14,'Verpflegungspauschale 2020'!$C$14),0)-IF(O22="x",8,0)-IF(P22="x",16,0)-IF(Q22="x",16,0),0),0)+IF(E22="Polen (Breslau)",IF(IF(D22&gt;7.99,IF(D22&gt;23.95,'Verpflegungspauschale 2020'!$B$15,'Verpflegungspauschale 2020'!$C$15),0)-IF(O22="x",6.6,0)-IF(P22="x",13.2,0)-IF(Q22="x",13.2,0)&gt;0,IF(D22&gt;7.99,IF(D22&gt;23.95,'Verpflegungspauschale 2020'!$B$15,'Verpflegungspauschale 2020'!$C$15),0)-IF(O22="x",6.6,0)-IF(P22="x",13.2,0)-IF(Q22="x",13.2,0),0),0)+IF(E22="Polen (Danzig)",IF(IF(D22&gt;7.99,IF(D22&gt;23.95,'Verpflegungspauschale 2020'!$B$16,'Verpflegungspauschale 2020'!$C$16),0)-IF(O22="x",6,0)-IF(P22="x",12,0)-IF(Q22="x",12,0)&gt;0,IF(D22&gt;7.99,IF(D22&gt;23.95,'Verpflegungspauschale 2020'!$B$16,'Verpflegungspauschale 2020'!$C$16),0)-IF(O22="x",6,0)-IF(P22="x",12,0)-IF(Q22="x",12,0),0),0)+IF(E22="Polen (Krakau)",IF(IF(D22&gt;7.99,IF(D22&gt;23.95,'Verpflegungspauschale 2020'!$B$17,'Verpflegungspauschale 2020'!$C$17),0)-IF(O22="x",5.4,0)-IF(P22="x",10.8,0)-IF(Q22="x",10.8,0)&gt;0,IF(D22&gt;7.99,IF(D22&gt;23.95,'Verpflegungspauschale 2020'!$B$17,'Verpflegungspauschale 2020'!$C$17),0)-IF(O22="x",5.4,0)-IF(P22="x",10.8,0)-IF(Q22="x",10.8,0),0),0)+IF(E22="Polen (Warschau)",IF(IF(D22&gt;7.99,IF(D22&gt;23.95,'Verpflegungspauschale 2020'!$B$18,'Verpflegungspauschale 2020'!$C$18),0)-IF(O22="x",5.8,0)-IF(P22="x",11.6,0)-IF(Q22="x",11.6,0)&gt;0,IF(D22&gt;7.99,IF(D22&gt;23.95,'Verpflegungspauschale 2020'!$B$18,'Verpflegungspauschale 2020'!$C$18),0)-IF(O22="x",5.8,0)-IF(P22="x",11.6,0)-IF(Q22="x",11.6,0),0),0)+IF(E22="Polen (Rest)",IF(IF(D22&gt;7.99,IF(D22&gt;23.95,'Verpflegungspauschale 2020'!$B$19,'Verpflegungspauschale 2020'!$C$19),0)-IF(O22="x",5.8,0)-IF(P22="x",11.6,0)-IF(Q22="x",11.6,0)&gt;0,IF(D22&gt;7.99,IF(D22&gt;23.95,'Verpflegungspauschale 2020'!$B$19,'Verpflegungspauschale 2020'!$C$19),0)-IF(O22="x",5.8,0)-IF(P22="x",11.6,0)-IF(Q22="x",11.6,0),0),0)+IF(E22="Tschechische Republik",IF(IF(D22&gt;7.99,IF(D22&gt;23.95,'Verpflegungspauschale 2020'!$B$20,'Verpflegungspauschale 2020'!$C$20),0)-IF(O22="x",7,0)-IF(P22="x",14,0)-IF(Q22="x",14,0)&gt;0,IF(D22&gt;7.99,IF(D22&gt;23.95,'Verpflegungspauschale 2020'!$B$20,'Verpflegungspauschale 2020'!$C$20),0)-IF(O22="x",7,0)-IF(P22="x",14,0)-IF(Q22="x",14,0),0),0),0)</f>
        <v>0</v>
      </c>
      <c r="N22" s="31"/>
      <c r="O22" s="33"/>
      <c r="P22" s="33"/>
      <c r="Q22" s="33"/>
    </row>
    <row r="23" spans="1:17" s="41" customFormat="1" ht="23.25" customHeight="1" x14ac:dyDescent="0.2">
      <c r="A23" s="126"/>
      <c r="B23" s="17"/>
      <c r="C23" s="17"/>
      <c r="D23" s="39">
        <f t="shared" si="0"/>
        <v>0</v>
      </c>
      <c r="E23" s="108"/>
      <c r="F23" s="124"/>
      <c r="G23" s="31"/>
      <c r="H23" s="31"/>
      <c r="I23" s="16"/>
      <c r="J23" s="32"/>
      <c r="K23" s="31"/>
      <c r="L23" s="120"/>
      <c r="M23" s="40">
        <f>IF(L23="ja",IF(E23="Deutschland",IF(IF(D23&gt;7.99,IF(D23&gt;23.95,'Verpflegungspauschale 2020'!$B$2,'Verpflegungspauschale 2020'!$C$2),0)-IF(O23="x",5.6,0)-IF(P23="x",11.2,0)-IF(Q23="x",11.2,0)&gt;0,IF(D23&gt;7.99,IF(D23&gt;23.95,'Verpflegungspauschale 2020'!$B$2,'Verpflegungspauschale 2020'!$C$2),0)-IF(O23="x",5.6,0)-IF(P23="x",11.2,0)-IF(Q23="x",11.2,0),0),0)+IF(E23="Belgien",IF(IF(D23&gt;7.99,IF(D23&gt;23.95,'Verpflegungspauschale 2020'!$B$3,'Verpflegungspauschale 2020'!$C$3),0)-IF(O23="x",8.4,0)-IF(P23="x",16.8,0)-IF(Q23="x",16.8,0)&gt;0,IF(D23&gt;7.99,IF(D23&gt;23.95,'Verpflegungspauschale 2020'!$B$3,'Verpflegungspauschale 2020'!$C$3),0)-IF(O23="x",8.4,0)-IF(P23="x",16.8,0)-IF(Q23="x",16.8,0),0),0)+IF(E23="Dänemark",IF(IF(D23&gt;7.99,IF(D23&gt;23.95,'Verpflegungspauschale 2020'!$B$4,'Verpflegungspauschale 2020'!$C$4),0)-IF(O23="x",11.6,0)-IF(P23="x",23.2,0)-IF(Q23="x",23.2,0)&gt;0,IF(D23&gt;7.99,IF(D23&gt;23.95,'Verpflegungspauschale 2020'!$B$4,'Verpflegungspauschale 2020'!$C$4),0)-IF(O23="x",11.6,0)-IF(P23="x",23.2,0)-IF(Q23="x",23.2,0),0),0)+IF(E23="Frankreich (Lyon)",IF(IF(D23&gt;7.99,IF(D23&gt;23.95,'Verpflegungspauschale 2020'!$B$5,'Verpflegungspauschale 2020'!$C$5),0)-IF(O23="x",10.6,0)-IF(P23="x",21.2,0)-IF(Q23="x",21.2,0)&gt;0,IF(D23&gt;7.99,IF(D23&gt;23.95,'Verpflegungspauschale 2020'!$B$5,'Verpflegungspauschale 2020'!$C$5),0)-IF(O23="x",10.6,0)-IF(P23="x",21.2,0)-IF(Q23="x",21.2,0),0),0)+IF(E23="Frankreich (Marseille)",IF(IF(D23&gt;7.99,IF(D23&gt;23.95,'Verpflegungspauschale 2020'!$B$6,'Verpflegungspauschale 2020'!$C$6),0)-IF(O23="x",9.2,0)-IF(P23="x",18,0)-IF(Q23="x",18.4,0)&gt;0,IF(D23&gt;7.99,IF(D23&gt;23.95,'Verpflegungspauschale 2020'!$B$6,'Verpflegungspauschale 2020'!$C$6),0)-IF(O23="x",9.2,0)-IF(P23="x",18.4,0)-IF(Q23="x",18.4,0),0),0)+IF(E23="Frankreich (Paris)",IF(IF(D23&gt;7.99,IF(D23&gt;23.95,'Verpflegungspauschale 2020'!$B$7,'Verpflegungspauschale 2020'!$C$7),0)-IF(O23="x",11.6,0)-IF(P23="x",23.2,0)-IF(Q23="x",23.2,0)&gt;0,IF(D23&gt;7.99,IF(D23&gt;23.95,'Verpflegungspauschale 2020'!$B$7,'Verpflegungspauschale 2020'!$C$7),0)-IF(O23="x",11.6,0)-IF(P23="x",23.2,0)-IF(Q23="x",23.2,0),0),0)+IF(E23="Frankreich (Straßburg)",IF(IF(D23&gt;7.99,IF(D23&gt;23.95,'Verpflegungspauschale 2020'!$B$8,'Verpflegungspauschale 2020'!$C$8),0)-IF(O23="x",10.2,0)-IF(P23="x",20.4,0)-IF(Q23="x",20.4,0)&gt;0,IF(D23&gt;7.99,IF(D23&gt;23.95,'Verpflegungspauschale 2020'!$B$8,'Verpflegungspauschale 2020'!$C$8),0)-IF(O23="x",10.2,0)-IF(P23="x",20.4,0)-IF(Q23="x",20.4,0),0),0)+IF(E23="Frankreich (Rest)",IF(IF(D23&gt;7.99,IF(D23&gt;23.95,'Verpflegungspauschale 2020'!$B$9,'Verpflegungspauschale 2020'!$C$9),0)-IF(O23="x",8.8,0)-IF(P23="x",17.6,0)-IF(Q23="x",17.6,0)&gt;0,IF(D23&gt;7.99,IF(D23&gt;23.95,'Verpflegungspauschale 2020'!$B$9,'Verpflegungspauschale 2020'!$C$9),0)-IF(O23="x",8.8,0)-IF(P23="x",17.6,0)-IF(Q23="x",17.6,0),0),0)+IF(E23="Italien (Mailand)",IF(IF(D23&gt;7.99,IF(D23&gt;23.95,'Verpflegungspauschale 2020'!$B$10,'Verpflegungspauschale 2020'!$C$10),0)-IF(O23="x",9,0)-IF(P23="x",18,0)-IF(Q23="x",18,0)&gt;0,IF(D23&gt;7.99,IF(D23&gt;23.95,'Verpflegungspauschale 2020'!$B$10,'Verpflegungspauschale 2020'!$C$10),0)-IF(O23="x",9,0)-IF(P23="x",18,0)-IF(Q23="x",18,0),0),0)+IF(E23="Italien (Rom)",IF(IF(D23&gt;7.99,IF(D23&gt;23.95,'Verpflegungspauschale 2020'!$B$11,'Verpflegungspauschale 2020'!$C$11),0)-IF(O23="x",8,0)-IF(P23="x",16,0)-IF(Q23="x",16,0)&gt;0,IF(D23&gt;7.99,IF(D23&gt;23.95,'Verpflegungspauschale 2020'!$B$11,'Verpflegungspauschale 2020'!$C$11),0)-IF(O23="x",8,0)-IF(P23="x",16,0)-IF(Q23="x",16,0),0),0)+IF(E23="Italien (Rest)",IF(IF(D23&gt;7.99,IF(D23&gt;23.95,'Verpflegungspauschale 2020'!$B$12,'Verpflegungspauschale 2020'!$C$12),0)-IF(O23="x",8,0)-IF(P23="x",16,0)-IF(Q23="x",16,0)&gt;0,IF(D23&gt;7.99,IF(D23&gt;23.95,'Verpflegungspauschale 2020'!$B$12,'Verpflegungspauschale 2020'!$C$12),0)-IF(O23="x",8,0)-IF(P23="x",16,0)-IF(Q23="x",16,0),0),0)+IF(E23="Niederlande",IF(IF(D23&gt;7.99,IF(D23&gt;23.95,'Verpflegungspauschale 2020'!$B$13,'Verpflegungspauschale 2020'!$C$13),0)-IF(O23="x",9.4,0)-IF(P23="x",18.8,0)-IF(Q23="x",18.8,0)&gt;0,IF(D23&gt;7.99,IF(D23&gt;23.95,'Verpflegungspauschale 2020'!$B$13,'Verpflegungspauschale 2020'!$C$13),0)-IF(O23="x",9.4,0)-IF(P23="x",18.8,0)-IF(Q23="x",18.8,0),0),0)+IF(E23="Österreich",IF(IF(D23&gt;7.99,IF(D23&gt;23.95,'Verpflegungspauschale 2020'!$B$14,'Verpflegungspauschale 2020'!$C$14),0)-IF(O23="x",8,0)-IF(P23="x",16,0)-IF(Q23="x",16,0)&gt;0,IF(D23&gt;7.99,IF(D23&gt;23.95,'Verpflegungspauschale 2020'!$B$14,'Verpflegungspauschale 2020'!$C$14),0)-IF(O23="x",8,0)-IF(P23="x",16,0)-IF(Q23="x",16,0),0),0)+IF(E23="Polen (Breslau)",IF(IF(D23&gt;7.99,IF(D23&gt;23.95,'Verpflegungspauschale 2020'!$B$15,'Verpflegungspauschale 2020'!$C$15),0)-IF(O23="x",6.6,0)-IF(P23="x",13.2,0)-IF(Q23="x",13.2,0)&gt;0,IF(D23&gt;7.99,IF(D23&gt;23.95,'Verpflegungspauschale 2020'!$B$15,'Verpflegungspauschale 2020'!$C$15),0)-IF(O23="x",6.6,0)-IF(P23="x",13.2,0)-IF(Q23="x",13.2,0),0),0)+IF(E23="Polen (Danzig)",IF(IF(D23&gt;7.99,IF(D23&gt;23.95,'Verpflegungspauschale 2020'!$B$16,'Verpflegungspauschale 2020'!$C$16),0)-IF(O23="x",6,0)-IF(P23="x",12,0)-IF(Q23="x",12,0)&gt;0,IF(D23&gt;7.99,IF(D23&gt;23.95,'Verpflegungspauschale 2020'!$B$16,'Verpflegungspauschale 2020'!$C$16),0)-IF(O23="x",6,0)-IF(P23="x",12,0)-IF(Q23="x",12,0),0),0)+IF(E23="Polen (Krakau)",IF(IF(D23&gt;7.99,IF(D23&gt;23.95,'Verpflegungspauschale 2020'!$B$17,'Verpflegungspauschale 2020'!$C$17),0)-IF(O23="x",5.4,0)-IF(P23="x",10.8,0)-IF(Q23="x",10.8,0)&gt;0,IF(D23&gt;7.99,IF(D23&gt;23.95,'Verpflegungspauschale 2020'!$B$17,'Verpflegungspauschale 2020'!$C$17),0)-IF(O23="x",5.4,0)-IF(P23="x",10.8,0)-IF(Q23="x",10.8,0),0),0)+IF(E23="Polen (Warschau)",IF(IF(D23&gt;7.99,IF(D23&gt;23.95,'Verpflegungspauschale 2020'!$B$18,'Verpflegungspauschale 2020'!$C$18),0)-IF(O23="x",5.8,0)-IF(P23="x",11.6,0)-IF(Q23="x",11.6,0)&gt;0,IF(D23&gt;7.99,IF(D23&gt;23.95,'Verpflegungspauschale 2020'!$B$18,'Verpflegungspauschale 2020'!$C$18),0)-IF(O23="x",5.8,0)-IF(P23="x",11.6,0)-IF(Q23="x",11.6,0),0),0)+IF(E23="Polen (Rest)",IF(IF(D23&gt;7.99,IF(D23&gt;23.95,'Verpflegungspauschale 2020'!$B$19,'Verpflegungspauschale 2020'!$C$19),0)-IF(O23="x",5.8,0)-IF(P23="x",11.6,0)-IF(Q23="x",11.6,0)&gt;0,IF(D23&gt;7.99,IF(D23&gt;23.95,'Verpflegungspauschale 2020'!$B$19,'Verpflegungspauschale 2020'!$C$19),0)-IF(O23="x",5.8,0)-IF(P23="x",11.6,0)-IF(Q23="x",11.6,0),0),0)+IF(E23="Tschechische Republik",IF(IF(D23&gt;7.99,IF(D23&gt;23.95,'Verpflegungspauschale 2020'!$B$20,'Verpflegungspauschale 2020'!$C$20),0)-IF(O23="x",7,0)-IF(P23="x",14,0)-IF(Q23="x",14,0)&gt;0,IF(D23&gt;7.99,IF(D23&gt;23.95,'Verpflegungspauschale 2020'!$B$20,'Verpflegungspauschale 2020'!$C$20),0)-IF(O23="x",7,0)-IF(P23="x",14,0)-IF(Q23="x",14,0),0),0),0)</f>
        <v>0</v>
      </c>
      <c r="N23" s="31"/>
      <c r="O23" s="33"/>
      <c r="P23" s="33"/>
      <c r="Q23" s="33"/>
    </row>
    <row r="24" spans="1:17" s="41" customFormat="1" ht="23.25" customHeight="1" x14ac:dyDescent="0.2">
      <c r="A24" s="126"/>
      <c r="B24" s="18"/>
      <c r="C24" s="17"/>
      <c r="D24" s="39">
        <f t="shared" si="0"/>
        <v>0</v>
      </c>
      <c r="E24" s="108"/>
      <c r="F24" s="124"/>
      <c r="G24" s="31"/>
      <c r="H24" s="31"/>
      <c r="I24" s="16"/>
      <c r="J24" s="32"/>
      <c r="K24" s="31"/>
      <c r="L24" s="120"/>
      <c r="M24" s="40">
        <f>IF(L24="ja",IF(E24="Deutschland",IF(IF(D24&gt;7.99,IF(D24&gt;23.95,'Verpflegungspauschale 2020'!$B$2,'Verpflegungspauschale 2020'!$C$2),0)-IF(O24="x",5.6,0)-IF(P24="x",11.2,0)-IF(Q24="x",11.2,0)&gt;0,IF(D24&gt;7.99,IF(D24&gt;23.95,'Verpflegungspauschale 2020'!$B$2,'Verpflegungspauschale 2020'!$C$2),0)-IF(O24="x",5.6,0)-IF(P24="x",11.2,0)-IF(Q24="x",11.2,0),0),0)+IF(E24="Belgien",IF(IF(D24&gt;7.99,IF(D24&gt;23.95,'Verpflegungspauschale 2020'!$B$3,'Verpflegungspauschale 2020'!$C$3),0)-IF(O24="x",8.4,0)-IF(P24="x",16.8,0)-IF(Q24="x",16.8,0)&gt;0,IF(D24&gt;7.99,IF(D24&gt;23.95,'Verpflegungspauschale 2020'!$B$3,'Verpflegungspauschale 2020'!$C$3),0)-IF(O24="x",8.4,0)-IF(P24="x",16.8,0)-IF(Q24="x",16.8,0),0),0)+IF(E24="Dänemark",IF(IF(D24&gt;7.99,IF(D24&gt;23.95,'Verpflegungspauschale 2020'!$B$4,'Verpflegungspauschale 2020'!$C$4),0)-IF(O24="x",11.6,0)-IF(P24="x",23.2,0)-IF(Q24="x",23.2,0)&gt;0,IF(D24&gt;7.99,IF(D24&gt;23.95,'Verpflegungspauschale 2020'!$B$4,'Verpflegungspauschale 2020'!$C$4),0)-IF(O24="x",11.6,0)-IF(P24="x",23.2,0)-IF(Q24="x",23.2,0),0),0)+IF(E24="Frankreich (Lyon)",IF(IF(D24&gt;7.99,IF(D24&gt;23.95,'Verpflegungspauschale 2020'!$B$5,'Verpflegungspauschale 2020'!$C$5),0)-IF(O24="x",10.6,0)-IF(P24="x",21.2,0)-IF(Q24="x",21.2,0)&gt;0,IF(D24&gt;7.99,IF(D24&gt;23.95,'Verpflegungspauschale 2020'!$B$5,'Verpflegungspauschale 2020'!$C$5),0)-IF(O24="x",10.6,0)-IF(P24="x",21.2,0)-IF(Q24="x",21.2,0),0),0)+IF(E24="Frankreich (Marseille)",IF(IF(D24&gt;7.99,IF(D24&gt;23.95,'Verpflegungspauschale 2020'!$B$6,'Verpflegungspauschale 2020'!$C$6),0)-IF(O24="x",9.2,0)-IF(P24="x",18,0)-IF(Q24="x",18.4,0)&gt;0,IF(D24&gt;7.99,IF(D24&gt;23.95,'Verpflegungspauschale 2020'!$B$6,'Verpflegungspauschale 2020'!$C$6),0)-IF(O24="x",9.2,0)-IF(P24="x",18.4,0)-IF(Q24="x",18.4,0),0),0)+IF(E24="Frankreich (Paris)",IF(IF(D24&gt;7.99,IF(D24&gt;23.95,'Verpflegungspauschale 2020'!$B$7,'Verpflegungspauschale 2020'!$C$7),0)-IF(O24="x",11.6,0)-IF(P24="x",23.2,0)-IF(Q24="x",23.2,0)&gt;0,IF(D24&gt;7.99,IF(D24&gt;23.95,'Verpflegungspauschale 2020'!$B$7,'Verpflegungspauschale 2020'!$C$7),0)-IF(O24="x",11.6,0)-IF(P24="x",23.2,0)-IF(Q24="x",23.2,0),0),0)+IF(E24="Frankreich (Straßburg)",IF(IF(D24&gt;7.99,IF(D24&gt;23.95,'Verpflegungspauschale 2020'!$B$8,'Verpflegungspauschale 2020'!$C$8),0)-IF(O24="x",10.2,0)-IF(P24="x",20.4,0)-IF(Q24="x",20.4,0)&gt;0,IF(D24&gt;7.99,IF(D24&gt;23.95,'Verpflegungspauschale 2020'!$B$8,'Verpflegungspauschale 2020'!$C$8),0)-IF(O24="x",10.2,0)-IF(P24="x",20.4,0)-IF(Q24="x",20.4,0),0),0)+IF(E24="Frankreich (Rest)",IF(IF(D24&gt;7.99,IF(D24&gt;23.95,'Verpflegungspauschale 2020'!$B$9,'Verpflegungspauschale 2020'!$C$9),0)-IF(O24="x",8.8,0)-IF(P24="x",17.6,0)-IF(Q24="x",17.6,0)&gt;0,IF(D24&gt;7.99,IF(D24&gt;23.95,'Verpflegungspauschale 2020'!$B$9,'Verpflegungspauschale 2020'!$C$9),0)-IF(O24="x",8.8,0)-IF(P24="x",17.6,0)-IF(Q24="x",17.6,0),0),0)+IF(E24="Italien (Mailand)",IF(IF(D24&gt;7.99,IF(D24&gt;23.95,'Verpflegungspauschale 2020'!$B$10,'Verpflegungspauschale 2020'!$C$10),0)-IF(O24="x",9,0)-IF(P24="x",18,0)-IF(Q24="x",18,0)&gt;0,IF(D24&gt;7.99,IF(D24&gt;23.95,'Verpflegungspauschale 2020'!$B$10,'Verpflegungspauschale 2020'!$C$10),0)-IF(O24="x",9,0)-IF(P24="x",18,0)-IF(Q24="x",18,0),0),0)+IF(E24="Italien (Rom)",IF(IF(D24&gt;7.99,IF(D24&gt;23.95,'Verpflegungspauschale 2020'!$B$11,'Verpflegungspauschale 2020'!$C$11),0)-IF(O24="x",8,0)-IF(P24="x",16,0)-IF(Q24="x",16,0)&gt;0,IF(D24&gt;7.99,IF(D24&gt;23.95,'Verpflegungspauschale 2020'!$B$11,'Verpflegungspauschale 2020'!$C$11),0)-IF(O24="x",8,0)-IF(P24="x",16,0)-IF(Q24="x",16,0),0),0)+IF(E24="Italien (Rest)",IF(IF(D24&gt;7.99,IF(D24&gt;23.95,'Verpflegungspauschale 2020'!$B$12,'Verpflegungspauschale 2020'!$C$12),0)-IF(O24="x",8,0)-IF(P24="x",16,0)-IF(Q24="x",16,0)&gt;0,IF(D24&gt;7.99,IF(D24&gt;23.95,'Verpflegungspauschale 2020'!$B$12,'Verpflegungspauschale 2020'!$C$12),0)-IF(O24="x",8,0)-IF(P24="x",16,0)-IF(Q24="x",16,0),0),0)+IF(E24="Niederlande",IF(IF(D24&gt;7.99,IF(D24&gt;23.95,'Verpflegungspauschale 2020'!$B$13,'Verpflegungspauschale 2020'!$C$13),0)-IF(O24="x",9.4,0)-IF(P24="x",18.8,0)-IF(Q24="x",18.8,0)&gt;0,IF(D24&gt;7.99,IF(D24&gt;23.95,'Verpflegungspauschale 2020'!$B$13,'Verpflegungspauschale 2020'!$C$13),0)-IF(O24="x",9.4,0)-IF(P24="x",18.8,0)-IF(Q24="x",18.8,0),0),0)+IF(E24="Österreich",IF(IF(D24&gt;7.99,IF(D24&gt;23.95,'Verpflegungspauschale 2020'!$B$14,'Verpflegungspauschale 2020'!$C$14),0)-IF(O24="x",8,0)-IF(P24="x",16,0)-IF(Q24="x",16,0)&gt;0,IF(D24&gt;7.99,IF(D24&gt;23.95,'Verpflegungspauschale 2020'!$B$14,'Verpflegungspauschale 2020'!$C$14),0)-IF(O24="x",8,0)-IF(P24="x",16,0)-IF(Q24="x",16,0),0),0)+IF(E24="Polen (Breslau)",IF(IF(D24&gt;7.99,IF(D24&gt;23.95,'Verpflegungspauschale 2020'!$B$15,'Verpflegungspauschale 2020'!$C$15),0)-IF(O24="x",6.6,0)-IF(P24="x",13.2,0)-IF(Q24="x",13.2,0)&gt;0,IF(D24&gt;7.99,IF(D24&gt;23.95,'Verpflegungspauschale 2020'!$B$15,'Verpflegungspauschale 2020'!$C$15),0)-IF(O24="x",6.6,0)-IF(P24="x",13.2,0)-IF(Q24="x",13.2,0),0),0)+IF(E24="Polen (Danzig)",IF(IF(D24&gt;7.99,IF(D24&gt;23.95,'Verpflegungspauschale 2020'!$B$16,'Verpflegungspauschale 2020'!$C$16),0)-IF(O24="x",6,0)-IF(P24="x",12,0)-IF(Q24="x",12,0)&gt;0,IF(D24&gt;7.99,IF(D24&gt;23.95,'Verpflegungspauschale 2020'!$B$16,'Verpflegungspauschale 2020'!$C$16),0)-IF(O24="x",6,0)-IF(P24="x",12,0)-IF(Q24="x",12,0),0),0)+IF(E24="Polen (Krakau)",IF(IF(D24&gt;7.99,IF(D24&gt;23.95,'Verpflegungspauschale 2020'!$B$17,'Verpflegungspauschale 2020'!$C$17),0)-IF(O24="x",5.4,0)-IF(P24="x",10.8,0)-IF(Q24="x",10.8,0)&gt;0,IF(D24&gt;7.99,IF(D24&gt;23.95,'Verpflegungspauschale 2020'!$B$17,'Verpflegungspauschale 2020'!$C$17),0)-IF(O24="x",5.4,0)-IF(P24="x",10.8,0)-IF(Q24="x",10.8,0),0),0)+IF(E24="Polen (Warschau)",IF(IF(D24&gt;7.99,IF(D24&gt;23.95,'Verpflegungspauschale 2020'!$B$18,'Verpflegungspauschale 2020'!$C$18),0)-IF(O24="x",5.8,0)-IF(P24="x",11.6,0)-IF(Q24="x",11.6,0)&gt;0,IF(D24&gt;7.99,IF(D24&gt;23.95,'Verpflegungspauschale 2020'!$B$18,'Verpflegungspauschale 2020'!$C$18),0)-IF(O24="x",5.8,0)-IF(P24="x",11.6,0)-IF(Q24="x",11.6,0),0),0)+IF(E24="Polen (Rest)",IF(IF(D24&gt;7.99,IF(D24&gt;23.95,'Verpflegungspauschale 2020'!$B$19,'Verpflegungspauschale 2020'!$C$19),0)-IF(O24="x",5.8,0)-IF(P24="x",11.6,0)-IF(Q24="x",11.6,0)&gt;0,IF(D24&gt;7.99,IF(D24&gt;23.95,'Verpflegungspauschale 2020'!$B$19,'Verpflegungspauschale 2020'!$C$19),0)-IF(O24="x",5.8,0)-IF(P24="x",11.6,0)-IF(Q24="x",11.6,0),0),0)+IF(E24="Tschechische Republik",IF(IF(D24&gt;7.99,IF(D24&gt;23.95,'Verpflegungspauschale 2020'!$B$20,'Verpflegungspauschale 2020'!$C$20),0)-IF(O24="x",7,0)-IF(P24="x",14,0)-IF(Q24="x",14,0)&gt;0,IF(D24&gt;7.99,IF(D24&gt;23.95,'Verpflegungspauschale 2020'!$B$20,'Verpflegungspauschale 2020'!$C$20),0)-IF(O24="x",7,0)-IF(P24="x",14,0)-IF(Q24="x",14,0),0),0),0)</f>
        <v>0</v>
      </c>
      <c r="N24" s="31"/>
      <c r="O24" s="33"/>
      <c r="P24" s="33"/>
      <c r="Q24" s="33"/>
    </row>
    <row r="25" spans="1:17" s="41" customFormat="1" ht="23.25" customHeight="1" x14ac:dyDescent="0.2">
      <c r="A25" s="126"/>
      <c r="B25" s="17"/>
      <c r="C25" s="17"/>
      <c r="D25" s="39">
        <f t="shared" si="0"/>
        <v>0</v>
      </c>
      <c r="E25" s="108"/>
      <c r="F25" s="124"/>
      <c r="G25" s="31"/>
      <c r="H25" s="31"/>
      <c r="I25" s="16"/>
      <c r="J25" s="32"/>
      <c r="K25" s="31"/>
      <c r="L25" s="120"/>
      <c r="M25" s="40">
        <f>IF(L25="ja",IF(E25="Deutschland",IF(IF(D25&gt;7.99,IF(D25&gt;23.95,'Verpflegungspauschale 2020'!$B$2,'Verpflegungspauschale 2020'!$C$2),0)-IF(O25="x",5.6,0)-IF(P25="x",11.2,0)-IF(Q25="x",11.2,0)&gt;0,IF(D25&gt;7.99,IF(D25&gt;23.95,'Verpflegungspauschale 2020'!$B$2,'Verpflegungspauschale 2020'!$C$2),0)-IF(O25="x",5.6,0)-IF(P25="x",11.2,0)-IF(Q25="x",11.2,0),0),0)+IF(E25="Belgien",IF(IF(D25&gt;7.99,IF(D25&gt;23.95,'Verpflegungspauschale 2020'!$B$3,'Verpflegungspauschale 2020'!$C$3),0)-IF(O25="x",8.4,0)-IF(P25="x",16.8,0)-IF(Q25="x",16.8,0)&gt;0,IF(D25&gt;7.99,IF(D25&gt;23.95,'Verpflegungspauschale 2020'!$B$3,'Verpflegungspauschale 2020'!$C$3),0)-IF(O25="x",8.4,0)-IF(P25="x",16.8,0)-IF(Q25="x",16.8,0),0),0)+IF(E25="Dänemark",IF(IF(D25&gt;7.99,IF(D25&gt;23.95,'Verpflegungspauschale 2020'!$B$4,'Verpflegungspauschale 2020'!$C$4),0)-IF(O25="x",11.6,0)-IF(P25="x",23.2,0)-IF(Q25="x",23.2,0)&gt;0,IF(D25&gt;7.99,IF(D25&gt;23.95,'Verpflegungspauschale 2020'!$B$4,'Verpflegungspauschale 2020'!$C$4),0)-IF(O25="x",11.6,0)-IF(P25="x",23.2,0)-IF(Q25="x",23.2,0),0),0)+IF(E25="Frankreich (Lyon)",IF(IF(D25&gt;7.99,IF(D25&gt;23.95,'Verpflegungspauschale 2020'!$B$5,'Verpflegungspauschale 2020'!$C$5),0)-IF(O25="x",10.6,0)-IF(P25="x",21.2,0)-IF(Q25="x",21.2,0)&gt;0,IF(D25&gt;7.99,IF(D25&gt;23.95,'Verpflegungspauschale 2020'!$B$5,'Verpflegungspauschale 2020'!$C$5),0)-IF(O25="x",10.6,0)-IF(P25="x",21.2,0)-IF(Q25="x",21.2,0),0),0)+IF(E25="Frankreich (Marseille)",IF(IF(D25&gt;7.99,IF(D25&gt;23.95,'Verpflegungspauschale 2020'!$B$6,'Verpflegungspauschale 2020'!$C$6),0)-IF(O25="x",9.2,0)-IF(P25="x",18,0)-IF(Q25="x",18.4,0)&gt;0,IF(D25&gt;7.99,IF(D25&gt;23.95,'Verpflegungspauschale 2020'!$B$6,'Verpflegungspauschale 2020'!$C$6),0)-IF(O25="x",9.2,0)-IF(P25="x",18.4,0)-IF(Q25="x",18.4,0),0),0)+IF(E25="Frankreich (Paris)",IF(IF(D25&gt;7.99,IF(D25&gt;23.95,'Verpflegungspauschale 2020'!$B$7,'Verpflegungspauschale 2020'!$C$7),0)-IF(O25="x",11.6,0)-IF(P25="x",23.2,0)-IF(Q25="x",23.2,0)&gt;0,IF(D25&gt;7.99,IF(D25&gt;23.95,'Verpflegungspauschale 2020'!$B$7,'Verpflegungspauschale 2020'!$C$7),0)-IF(O25="x",11.6,0)-IF(P25="x",23.2,0)-IF(Q25="x",23.2,0),0),0)+IF(E25="Frankreich (Straßburg)",IF(IF(D25&gt;7.99,IF(D25&gt;23.95,'Verpflegungspauschale 2020'!$B$8,'Verpflegungspauschale 2020'!$C$8),0)-IF(O25="x",10.2,0)-IF(P25="x",20.4,0)-IF(Q25="x",20.4,0)&gt;0,IF(D25&gt;7.99,IF(D25&gt;23.95,'Verpflegungspauschale 2020'!$B$8,'Verpflegungspauschale 2020'!$C$8),0)-IF(O25="x",10.2,0)-IF(P25="x",20.4,0)-IF(Q25="x",20.4,0),0),0)+IF(E25="Frankreich (Rest)",IF(IF(D25&gt;7.99,IF(D25&gt;23.95,'Verpflegungspauschale 2020'!$B$9,'Verpflegungspauschale 2020'!$C$9),0)-IF(O25="x",8.8,0)-IF(P25="x",17.6,0)-IF(Q25="x",17.6,0)&gt;0,IF(D25&gt;7.99,IF(D25&gt;23.95,'Verpflegungspauschale 2020'!$B$9,'Verpflegungspauschale 2020'!$C$9),0)-IF(O25="x",8.8,0)-IF(P25="x",17.6,0)-IF(Q25="x",17.6,0),0),0)+IF(E25="Italien (Mailand)",IF(IF(D25&gt;7.99,IF(D25&gt;23.95,'Verpflegungspauschale 2020'!$B$10,'Verpflegungspauschale 2020'!$C$10),0)-IF(O25="x",9,0)-IF(P25="x",18,0)-IF(Q25="x",18,0)&gt;0,IF(D25&gt;7.99,IF(D25&gt;23.95,'Verpflegungspauschale 2020'!$B$10,'Verpflegungspauschale 2020'!$C$10),0)-IF(O25="x",9,0)-IF(P25="x",18,0)-IF(Q25="x",18,0),0),0)+IF(E25="Italien (Rom)",IF(IF(D25&gt;7.99,IF(D25&gt;23.95,'Verpflegungspauschale 2020'!$B$11,'Verpflegungspauschale 2020'!$C$11),0)-IF(O25="x",8,0)-IF(P25="x",16,0)-IF(Q25="x",16,0)&gt;0,IF(D25&gt;7.99,IF(D25&gt;23.95,'Verpflegungspauschale 2020'!$B$11,'Verpflegungspauschale 2020'!$C$11),0)-IF(O25="x",8,0)-IF(P25="x",16,0)-IF(Q25="x",16,0),0),0)+IF(E25="Italien (Rest)",IF(IF(D25&gt;7.99,IF(D25&gt;23.95,'Verpflegungspauschale 2020'!$B$12,'Verpflegungspauschale 2020'!$C$12),0)-IF(O25="x",8,0)-IF(P25="x",16,0)-IF(Q25="x",16,0)&gt;0,IF(D25&gt;7.99,IF(D25&gt;23.95,'Verpflegungspauschale 2020'!$B$12,'Verpflegungspauschale 2020'!$C$12),0)-IF(O25="x",8,0)-IF(P25="x",16,0)-IF(Q25="x",16,0),0),0)+IF(E25="Niederlande",IF(IF(D25&gt;7.99,IF(D25&gt;23.95,'Verpflegungspauschale 2020'!$B$13,'Verpflegungspauschale 2020'!$C$13),0)-IF(O25="x",9.4,0)-IF(P25="x",18.8,0)-IF(Q25="x",18.8,0)&gt;0,IF(D25&gt;7.99,IF(D25&gt;23.95,'Verpflegungspauschale 2020'!$B$13,'Verpflegungspauschale 2020'!$C$13),0)-IF(O25="x",9.4,0)-IF(P25="x",18.8,0)-IF(Q25="x",18.8,0),0),0)+IF(E25="Österreich",IF(IF(D25&gt;7.99,IF(D25&gt;23.95,'Verpflegungspauschale 2020'!$B$14,'Verpflegungspauschale 2020'!$C$14),0)-IF(O25="x",8,0)-IF(P25="x",16,0)-IF(Q25="x",16,0)&gt;0,IF(D25&gt;7.99,IF(D25&gt;23.95,'Verpflegungspauschale 2020'!$B$14,'Verpflegungspauschale 2020'!$C$14),0)-IF(O25="x",8,0)-IF(P25="x",16,0)-IF(Q25="x",16,0),0),0)+IF(E25="Polen (Breslau)",IF(IF(D25&gt;7.99,IF(D25&gt;23.95,'Verpflegungspauschale 2020'!$B$15,'Verpflegungspauschale 2020'!$C$15),0)-IF(O25="x",6.6,0)-IF(P25="x",13.2,0)-IF(Q25="x",13.2,0)&gt;0,IF(D25&gt;7.99,IF(D25&gt;23.95,'Verpflegungspauschale 2020'!$B$15,'Verpflegungspauschale 2020'!$C$15),0)-IF(O25="x",6.6,0)-IF(P25="x",13.2,0)-IF(Q25="x",13.2,0),0),0)+IF(E25="Polen (Danzig)",IF(IF(D25&gt;7.99,IF(D25&gt;23.95,'Verpflegungspauschale 2020'!$B$16,'Verpflegungspauschale 2020'!$C$16),0)-IF(O25="x",6,0)-IF(P25="x",12,0)-IF(Q25="x",12,0)&gt;0,IF(D25&gt;7.99,IF(D25&gt;23.95,'Verpflegungspauschale 2020'!$B$16,'Verpflegungspauschale 2020'!$C$16),0)-IF(O25="x",6,0)-IF(P25="x",12,0)-IF(Q25="x",12,0),0),0)+IF(E25="Polen (Krakau)",IF(IF(D25&gt;7.99,IF(D25&gt;23.95,'Verpflegungspauschale 2020'!$B$17,'Verpflegungspauschale 2020'!$C$17),0)-IF(O25="x",5.4,0)-IF(P25="x",10.8,0)-IF(Q25="x",10.8,0)&gt;0,IF(D25&gt;7.99,IF(D25&gt;23.95,'Verpflegungspauschale 2020'!$B$17,'Verpflegungspauschale 2020'!$C$17),0)-IF(O25="x",5.4,0)-IF(P25="x",10.8,0)-IF(Q25="x",10.8,0),0),0)+IF(E25="Polen (Warschau)",IF(IF(D25&gt;7.99,IF(D25&gt;23.95,'Verpflegungspauschale 2020'!$B$18,'Verpflegungspauschale 2020'!$C$18),0)-IF(O25="x",5.8,0)-IF(P25="x",11.6,0)-IF(Q25="x",11.6,0)&gt;0,IF(D25&gt;7.99,IF(D25&gt;23.95,'Verpflegungspauschale 2020'!$B$18,'Verpflegungspauschale 2020'!$C$18),0)-IF(O25="x",5.8,0)-IF(P25="x",11.6,0)-IF(Q25="x",11.6,0),0),0)+IF(E25="Polen (Rest)",IF(IF(D25&gt;7.99,IF(D25&gt;23.95,'Verpflegungspauschale 2020'!$B$19,'Verpflegungspauschale 2020'!$C$19),0)-IF(O25="x",5.8,0)-IF(P25="x",11.6,0)-IF(Q25="x",11.6,0)&gt;0,IF(D25&gt;7.99,IF(D25&gt;23.95,'Verpflegungspauschale 2020'!$B$19,'Verpflegungspauschale 2020'!$C$19),0)-IF(O25="x",5.8,0)-IF(P25="x",11.6,0)-IF(Q25="x",11.6,0),0),0)+IF(E25="Tschechische Republik",IF(IF(D25&gt;7.99,IF(D25&gt;23.95,'Verpflegungspauschale 2020'!$B$20,'Verpflegungspauschale 2020'!$C$20),0)-IF(O25="x",7,0)-IF(P25="x",14,0)-IF(Q25="x",14,0)&gt;0,IF(D25&gt;7.99,IF(D25&gt;23.95,'Verpflegungspauschale 2020'!$B$20,'Verpflegungspauschale 2020'!$C$20),0)-IF(O25="x",7,0)-IF(P25="x",14,0)-IF(Q25="x",14,0),0),0),0)</f>
        <v>0</v>
      </c>
      <c r="N25" s="31"/>
      <c r="O25" s="33"/>
      <c r="P25" s="33"/>
      <c r="Q25" s="33"/>
    </row>
    <row r="26" spans="1:17" s="41" customFormat="1" ht="23.25" customHeight="1" x14ac:dyDescent="0.2">
      <c r="A26" s="126"/>
      <c r="B26" s="17"/>
      <c r="C26" s="17"/>
      <c r="D26" s="39">
        <f t="shared" si="0"/>
        <v>0</v>
      </c>
      <c r="E26" s="108"/>
      <c r="F26" s="124"/>
      <c r="G26" s="31"/>
      <c r="H26" s="31"/>
      <c r="I26" s="16"/>
      <c r="J26" s="32"/>
      <c r="K26" s="31"/>
      <c r="L26" s="120"/>
      <c r="M26" s="40">
        <f>IF(L26="ja",IF(E26="Deutschland",IF(IF(D26&gt;7.99,IF(D26&gt;23.95,'Verpflegungspauschale 2020'!$B$2,'Verpflegungspauschale 2020'!$C$2),0)-IF(O26="x",5.6,0)-IF(P26="x",11.2,0)-IF(Q26="x",11.2,0)&gt;0,IF(D26&gt;7.99,IF(D26&gt;23.95,'Verpflegungspauschale 2020'!$B$2,'Verpflegungspauschale 2020'!$C$2),0)-IF(O26="x",5.6,0)-IF(P26="x",11.2,0)-IF(Q26="x",11.2,0),0),0)+IF(E26="Belgien",IF(IF(D26&gt;7.99,IF(D26&gt;23.95,'Verpflegungspauschale 2020'!$B$3,'Verpflegungspauschale 2020'!$C$3),0)-IF(O26="x",8.4,0)-IF(P26="x",16.8,0)-IF(Q26="x",16.8,0)&gt;0,IF(D26&gt;7.99,IF(D26&gt;23.95,'Verpflegungspauschale 2020'!$B$3,'Verpflegungspauschale 2020'!$C$3),0)-IF(O26="x",8.4,0)-IF(P26="x",16.8,0)-IF(Q26="x",16.8,0),0),0)+IF(E26="Dänemark",IF(IF(D26&gt;7.99,IF(D26&gt;23.95,'Verpflegungspauschale 2020'!$B$4,'Verpflegungspauschale 2020'!$C$4),0)-IF(O26="x",11.6,0)-IF(P26="x",23.2,0)-IF(Q26="x",23.2,0)&gt;0,IF(D26&gt;7.99,IF(D26&gt;23.95,'Verpflegungspauschale 2020'!$B$4,'Verpflegungspauschale 2020'!$C$4),0)-IF(O26="x",11.6,0)-IF(P26="x",23.2,0)-IF(Q26="x",23.2,0),0),0)+IF(E26="Frankreich (Lyon)",IF(IF(D26&gt;7.99,IF(D26&gt;23.95,'Verpflegungspauschale 2020'!$B$5,'Verpflegungspauschale 2020'!$C$5),0)-IF(O26="x",10.6,0)-IF(P26="x",21.2,0)-IF(Q26="x",21.2,0)&gt;0,IF(D26&gt;7.99,IF(D26&gt;23.95,'Verpflegungspauschale 2020'!$B$5,'Verpflegungspauschale 2020'!$C$5),0)-IF(O26="x",10.6,0)-IF(P26="x",21.2,0)-IF(Q26="x",21.2,0),0),0)+IF(E26="Frankreich (Marseille)",IF(IF(D26&gt;7.99,IF(D26&gt;23.95,'Verpflegungspauschale 2020'!$B$6,'Verpflegungspauschale 2020'!$C$6),0)-IF(O26="x",9.2,0)-IF(P26="x",18,0)-IF(Q26="x",18.4,0)&gt;0,IF(D26&gt;7.99,IF(D26&gt;23.95,'Verpflegungspauschale 2020'!$B$6,'Verpflegungspauschale 2020'!$C$6),0)-IF(O26="x",9.2,0)-IF(P26="x",18.4,0)-IF(Q26="x",18.4,0),0),0)+IF(E26="Frankreich (Paris)",IF(IF(D26&gt;7.99,IF(D26&gt;23.95,'Verpflegungspauschale 2020'!$B$7,'Verpflegungspauschale 2020'!$C$7),0)-IF(O26="x",11.6,0)-IF(P26="x",23.2,0)-IF(Q26="x",23.2,0)&gt;0,IF(D26&gt;7.99,IF(D26&gt;23.95,'Verpflegungspauschale 2020'!$B$7,'Verpflegungspauschale 2020'!$C$7),0)-IF(O26="x",11.6,0)-IF(P26="x",23.2,0)-IF(Q26="x",23.2,0),0),0)+IF(E26="Frankreich (Straßburg)",IF(IF(D26&gt;7.99,IF(D26&gt;23.95,'Verpflegungspauschale 2020'!$B$8,'Verpflegungspauschale 2020'!$C$8),0)-IF(O26="x",10.2,0)-IF(P26="x",20.4,0)-IF(Q26="x",20.4,0)&gt;0,IF(D26&gt;7.99,IF(D26&gt;23.95,'Verpflegungspauschale 2020'!$B$8,'Verpflegungspauschale 2020'!$C$8),0)-IF(O26="x",10.2,0)-IF(P26="x",20.4,0)-IF(Q26="x",20.4,0),0),0)+IF(E26="Frankreich (Rest)",IF(IF(D26&gt;7.99,IF(D26&gt;23.95,'Verpflegungspauschale 2020'!$B$9,'Verpflegungspauschale 2020'!$C$9),0)-IF(O26="x",8.8,0)-IF(P26="x",17.6,0)-IF(Q26="x",17.6,0)&gt;0,IF(D26&gt;7.99,IF(D26&gt;23.95,'Verpflegungspauschale 2020'!$B$9,'Verpflegungspauschale 2020'!$C$9),0)-IF(O26="x",8.8,0)-IF(P26="x",17.6,0)-IF(Q26="x",17.6,0),0),0)+IF(E26="Italien (Mailand)",IF(IF(D26&gt;7.99,IF(D26&gt;23.95,'Verpflegungspauschale 2020'!$B$10,'Verpflegungspauschale 2020'!$C$10),0)-IF(O26="x",9,0)-IF(P26="x",18,0)-IF(Q26="x",18,0)&gt;0,IF(D26&gt;7.99,IF(D26&gt;23.95,'Verpflegungspauschale 2020'!$B$10,'Verpflegungspauschale 2020'!$C$10),0)-IF(O26="x",9,0)-IF(P26="x",18,0)-IF(Q26="x",18,0),0),0)+IF(E26="Italien (Rom)",IF(IF(D26&gt;7.99,IF(D26&gt;23.95,'Verpflegungspauschale 2020'!$B$11,'Verpflegungspauschale 2020'!$C$11),0)-IF(O26="x",8,0)-IF(P26="x",16,0)-IF(Q26="x",16,0)&gt;0,IF(D26&gt;7.99,IF(D26&gt;23.95,'Verpflegungspauschale 2020'!$B$11,'Verpflegungspauschale 2020'!$C$11),0)-IF(O26="x",8,0)-IF(P26="x",16,0)-IF(Q26="x",16,0),0),0)+IF(E26="Italien (Rest)",IF(IF(D26&gt;7.99,IF(D26&gt;23.95,'Verpflegungspauschale 2020'!$B$12,'Verpflegungspauschale 2020'!$C$12),0)-IF(O26="x",8,0)-IF(P26="x",16,0)-IF(Q26="x",16,0)&gt;0,IF(D26&gt;7.99,IF(D26&gt;23.95,'Verpflegungspauschale 2020'!$B$12,'Verpflegungspauschale 2020'!$C$12),0)-IF(O26="x",8,0)-IF(P26="x",16,0)-IF(Q26="x",16,0),0),0)+IF(E26="Niederlande",IF(IF(D26&gt;7.99,IF(D26&gt;23.95,'Verpflegungspauschale 2020'!$B$13,'Verpflegungspauschale 2020'!$C$13),0)-IF(O26="x",9.4,0)-IF(P26="x",18.8,0)-IF(Q26="x",18.8,0)&gt;0,IF(D26&gt;7.99,IF(D26&gt;23.95,'Verpflegungspauschale 2020'!$B$13,'Verpflegungspauschale 2020'!$C$13),0)-IF(O26="x",9.4,0)-IF(P26="x",18.8,0)-IF(Q26="x",18.8,0),0),0)+IF(E26="Österreich",IF(IF(D26&gt;7.99,IF(D26&gt;23.95,'Verpflegungspauschale 2020'!$B$14,'Verpflegungspauschale 2020'!$C$14),0)-IF(O26="x",8,0)-IF(P26="x",16,0)-IF(Q26="x",16,0)&gt;0,IF(D26&gt;7.99,IF(D26&gt;23.95,'Verpflegungspauschale 2020'!$B$14,'Verpflegungspauschale 2020'!$C$14),0)-IF(O26="x",8,0)-IF(P26="x",16,0)-IF(Q26="x",16,0),0),0)+IF(E26="Polen (Breslau)",IF(IF(D26&gt;7.99,IF(D26&gt;23.95,'Verpflegungspauschale 2020'!$B$15,'Verpflegungspauschale 2020'!$C$15),0)-IF(O26="x",6.6,0)-IF(P26="x",13.2,0)-IF(Q26="x",13.2,0)&gt;0,IF(D26&gt;7.99,IF(D26&gt;23.95,'Verpflegungspauschale 2020'!$B$15,'Verpflegungspauschale 2020'!$C$15),0)-IF(O26="x",6.6,0)-IF(P26="x",13.2,0)-IF(Q26="x",13.2,0),0),0)+IF(E26="Polen (Danzig)",IF(IF(D26&gt;7.99,IF(D26&gt;23.95,'Verpflegungspauschale 2020'!$B$16,'Verpflegungspauschale 2020'!$C$16),0)-IF(O26="x",6,0)-IF(P26="x",12,0)-IF(Q26="x",12,0)&gt;0,IF(D26&gt;7.99,IF(D26&gt;23.95,'Verpflegungspauschale 2020'!$B$16,'Verpflegungspauschale 2020'!$C$16),0)-IF(O26="x",6,0)-IF(P26="x",12,0)-IF(Q26="x",12,0),0),0)+IF(E26="Polen (Krakau)",IF(IF(D26&gt;7.99,IF(D26&gt;23.95,'Verpflegungspauschale 2020'!$B$17,'Verpflegungspauschale 2020'!$C$17),0)-IF(O26="x",5.4,0)-IF(P26="x",10.8,0)-IF(Q26="x",10.8,0)&gt;0,IF(D26&gt;7.99,IF(D26&gt;23.95,'Verpflegungspauschale 2020'!$B$17,'Verpflegungspauschale 2020'!$C$17),0)-IF(O26="x",5.4,0)-IF(P26="x",10.8,0)-IF(Q26="x",10.8,0),0),0)+IF(E26="Polen (Warschau)",IF(IF(D26&gt;7.99,IF(D26&gt;23.95,'Verpflegungspauschale 2020'!$B$18,'Verpflegungspauschale 2020'!$C$18),0)-IF(O26="x",5.8,0)-IF(P26="x",11.6,0)-IF(Q26="x",11.6,0)&gt;0,IF(D26&gt;7.99,IF(D26&gt;23.95,'Verpflegungspauschale 2020'!$B$18,'Verpflegungspauschale 2020'!$C$18),0)-IF(O26="x",5.8,0)-IF(P26="x",11.6,0)-IF(Q26="x",11.6,0),0),0)+IF(E26="Polen (Rest)",IF(IF(D26&gt;7.99,IF(D26&gt;23.95,'Verpflegungspauschale 2020'!$B$19,'Verpflegungspauschale 2020'!$C$19),0)-IF(O26="x",5.8,0)-IF(P26="x",11.6,0)-IF(Q26="x",11.6,0)&gt;0,IF(D26&gt;7.99,IF(D26&gt;23.95,'Verpflegungspauschale 2020'!$B$19,'Verpflegungspauschale 2020'!$C$19),0)-IF(O26="x",5.8,0)-IF(P26="x",11.6,0)-IF(Q26="x",11.6,0),0),0)+IF(E26="Tschechische Republik",IF(IF(D26&gt;7.99,IF(D26&gt;23.95,'Verpflegungspauschale 2020'!$B$20,'Verpflegungspauschale 2020'!$C$20),0)-IF(O26="x",7,0)-IF(P26="x",14,0)-IF(Q26="x",14,0)&gt;0,IF(D26&gt;7.99,IF(D26&gt;23.95,'Verpflegungspauschale 2020'!$B$20,'Verpflegungspauschale 2020'!$C$20),0)-IF(O26="x",7,0)-IF(P26="x",14,0)-IF(Q26="x",14,0),0),0),0)</f>
        <v>0</v>
      </c>
      <c r="N26" s="31"/>
      <c r="O26" s="33"/>
      <c r="P26" s="33"/>
      <c r="Q26" s="33"/>
    </row>
    <row r="27" spans="1:17" s="41" customFormat="1" ht="23.25" customHeight="1" x14ac:dyDescent="0.2">
      <c r="A27" s="126"/>
      <c r="B27" s="17"/>
      <c r="C27" s="17"/>
      <c r="D27" s="39">
        <f t="shared" si="0"/>
        <v>0</v>
      </c>
      <c r="E27" s="108"/>
      <c r="F27" s="124"/>
      <c r="G27" s="31"/>
      <c r="H27" s="31"/>
      <c r="I27" s="16"/>
      <c r="J27" s="32"/>
      <c r="K27" s="31"/>
      <c r="L27" s="120"/>
      <c r="M27" s="40">
        <f>IF(L27="ja",IF(E27="Deutschland",IF(IF(D27&gt;7.99,IF(D27&gt;23.95,'Verpflegungspauschale 2020'!$B$2,'Verpflegungspauschale 2020'!$C$2),0)-IF(O27="x",5.6,0)-IF(P27="x",11.2,0)-IF(Q27="x",11.2,0)&gt;0,IF(D27&gt;7.99,IF(D27&gt;23.95,'Verpflegungspauschale 2020'!$B$2,'Verpflegungspauschale 2020'!$C$2),0)-IF(O27="x",5.6,0)-IF(P27="x",11.2,0)-IF(Q27="x",11.2,0),0),0)+IF(E27="Belgien",IF(IF(D27&gt;7.99,IF(D27&gt;23.95,'Verpflegungspauschale 2020'!$B$3,'Verpflegungspauschale 2020'!$C$3),0)-IF(O27="x",8.4,0)-IF(P27="x",16.8,0)-IF(Q27="x",16.8,0)&gt;0,IF(D27&gt;7.99,IF(D27&gt;23.95,'Verpflegungspauschale 2020'!$B$3,'Verpflegungspauschale 2020'!$C$3),0)-IF(O27="x",8.4,0)-IF(P27="x",16.8,0)-IF(Q27="x",16.8,0),0),0)+IF(E27="Dänemark",IF(IF(D27&gt;7.99,IF(D27&gt;23.95,'Verpflegungspauschale 2020'!$B$4,'Verpflegungspauschale 2020'!$C$4),0)-IF(O27="x",11.6,0)-IF(P27="x",23.2,0)-IF(Q27="x",23.2,0)&gt;0,IF(D27&gt;7.99,IF(D27&gt;23.95,'Verpflegungspauschale 2020'!$B$4,'Verpflegungspauschale 2020'!$C$4),0)-IF(O27="x",11.6,0)-IF(P27="x",23.2,0)-IF(Q27="x",23.2,0),0),0)+IF(E27="Frankreich (Lyon)",IF(IF(D27&gt;7.99,IF(D27&gt;23.95,'Verpflegungspauschale 2020'!$B$5,'Verpflegungspauschale 2020'!$C$5),0)-IF(O27="x",10.6,0)-IF(P27="x",21.2,0)-IF(Q27="x",21.2,0)&gt;0,IF(D27&gt;7.99,IF(D27&gt;23.95,'Verpflegungspauschale 2020'!$B$5,'Verpflegungspauschale 2020'!$C$5),0)-IF(O27="x",10.6,0)-IF(P27="x",21.2,0)-IF(Q27="x",21.2,0),0),0)+IF(E27="Frankreich (Marseille)",IF(IF(D27&gt;7.99,IF(D27&gt;23.95,'Verpflegungspauschale 2020'!$B$6,'Verpflegungspauschale 2020'!$C$6),0)-IF(O27="x",9.2,0)-IF(P27="x",18,0)-IF(Q27="x",18.4,0)&gt;0,IF(D27&gt;7.99,IF(D27&gt;23.95,'Verpflegungspauschale 2020'!$B$6,'Verpflegungspauschale 2020'!$C$6),0)-IF(O27="x",9.2,0)-IF(P27="x",18.4,0)-IF(Q27="x",18.4,0),0),0)+IF(E27="Frankreich (Paris)",IF(IF(D27&gt;7.99,IF(D27&gt;23.95,'Verpflegungspauschale 2020'!$B$7,'Verpflegungspauschale 2020'!$C$7),0)-IF(O27="x",11.6,0)-IF(P27="x",23.2,0)-IF(Q27="x",23.2,0)&gt;0,IF(D27&gt;7.99,IF(D27&gt;23.95,'Verpflegungspauschale 2020'!$B$7,'Verpflegungspauschale 2020'!$C$7),0)-IF(O27="x",11.6,0)-IF(P27="x",23.2,0)-IF(Q27="x",23.2,0),0),0)+IF(E27="Frankreich (Straßburg)",IF(IF(D27&gt;7.99,IF(D27&gt;23.95,'Verpflegungspauschale 2020'!$B$8,'Verpflegungspauschale 2020'!$C$8),0)-IF(O27="x",10.2,0)-IF(P27="x",20.4,0)-IF(Q27="x",20.4,0)&gt;0,IF(D27&gt;7.99,IF(D27&gt;23.95,'Verpflegungspauschale 2020'!$B$8,'Verpflegungspauschale 2020'!$C$8),0)-IF(O27="x",10.2,0)-IF(P27="x",20.4,0)-IF(Q27="x",20.4,0),0),0)+IF(E27="Frankreich (Rest)",IF(IF(D27&gt;7.99,IF(D27&gt;23.95,'Verpflegungspauschale 2020'!$B$9,'Verpflegungspauschale 2020'!$C$9),0)-IF(O27="x",8.8,0)-IF(P27="x",17.6,0)-IF(Q27="x",17.6,0)&gt;0,IF(D27&gt;7.99,IF(D27&gt;23.95,'Verpflegungspauschale 2020'!$B$9,'Verpflegungspauschale 2020'!$C$9),0)-IF(O27="x",8.8,0)-IF(P27="x",17.6,0)-IF(Q27="x",17.6,0),0),0)+IF(E27="Italien (Mailand)",IF(IF(D27&gt;7.99,IF(D27&gt;23.95,'Verpflegungspauschale 2020'!$B$10,'Verpflegungspauschale 2020'!$C$10),0)-IF(O27="x",9,0)-IF(P27="x",18,0)-IF(Q27="x",18,0)&gt;0,IF(D27&gt;7.99,IF(D27&gt;23.95,'Verpflegungspauschale 2020'!$B$10,'Verpflegungspauschale 2020'!$C$10),0)-IF(O27="x",9,0)-IF(P27="x",18,0)-IF(Q27="x",18,0),0),0)+IF(E27="Italien (Rom)",IF(IF(D27&gt;7.99,IF(D27&gt;23.95,'Verpflegungspauschale 2020'!$B$11,'Verpflegungspauschale 2020'!$C$11),0)-IF(O27="x",8,0)-IF(P27="x",16,0)-IF(Q27="x",16,0)&gt;0,IF(D27&gt;7.99,IF(D27&gt;23.95,'Verpflegungspauschale 2020'!$B$11,'Verpflegungspauschale 2020'!$C$11),0)-IF(O27="x",8,0)-IF(P27="x",16,0)-IF(Q27="x",16,0),0),0)+IF(E27="Italien (Rest)",IF(IF(D27&gt;7.99,IF(D27&gt;23.95,'Verpflegungspauschale 2020'!$B$12,'Verpflegungspauschale 2020'!$C$12),0)-IF(O27="x",8,0)-IF(P27="x",16,0)-IF(Q27="x",16,0)&gt;0,IF(D27&gt;7.99,IF(D27&gt;23.95,'Verpflegungspauschale 2020'!$B$12,'Verpflegungspauschale 2020'!$C$12),0)-IF(O27="x",8,0)-IF(P27="x",16,0)-IF(Q27="x",16,0),0),0)+IF(E27="Niederlande",IF(IF(D27&gt;7.99,IF(D27&gt;23.95,'Verpflegungspauschale 2020'!$B$13,'Verpflegungspauschale 2020'!$C$13),0)-IF(O27="x",9.4,0)-IF(P27="x",18.8,0)-IF(Q27="x",18.8,0)&gt;0,IF(D27&gt;7.99,IF(D27&gt;23.95,'Verpflegungspauschale 2020'!$B$13,'Verpflegungspauschale 2020'!$C$13),0)-IF(O27="x",9.4,0)-IF(P27="x",18.8,0)-IF(Q27="x",18.8,0),0),0)+IF(E27="Österreich",IF(IF(D27&gt;7.99,IF(D27&gt;23.95,'Verpflegungspauschale 2020'!$B$14,'Verpflegungspauschale 2020'!$C$14),0)-IF(O27="x",8,0)-IF(P27="x",16,0)-IF(Q27="x",16,0)&gt;0,IF(D27&gt;7.99,IF(D27&gt;23.95,'Verpflegungspauschale 2020'!$B$14,'Verpflegungspauschale 2020'!$C$14),0)-IF(O27="x",8,0)-IF(P27="x",16,0)-IF(Q27="x",16,0),0),0)+IF(E27="Polen (Breslau)",IF(IF(D27&gt;7.99,IF(D27&gt;23.95,'Verpflegungspauschale 2020'!$B$15,'Verpflegungspauschale 2020'!$C$15),0)-IF(O27="x",6.6,0)-IF(P27="x",13.2,0)-IF(Q27="x",13.2,0)&gt;0,IF(D27&gt;7.99,IF(D27&gt;23.95,'Verpflegungspauschale 2020'!$B$15,'Verpflegungspauschale 2020'!$C$15),0)-IF(O27="x",6.6,0)-IF(P27="x",13.2,0)-IF(Q27="x",13.2,0),0),0)+IF(E27="Polen (Danzig)",IF(IF(D27&gt;7.99,IF(D27&gt;23.95,'Verpflegungspauschale 2020'!$B$16,'Verpflegungspauschale 2020'!$C$16),0)-IF(O27="x",6,0)-IF(P27="x",12,0)-IF(Q27="x",12,0)&gt;0,IF(D27&gt;7.99,IF(D27&gt;23.95,'Verpflegungspauschale 2020'!$B$16,'Verpflegungspauschale 2020'!$C$16),0)-IF(O27="x",6,0)-IF(P27="x",12,0)-IF(Q27="x",12,0),0),0)+IF(E27="Polen (Krakau)",IF(IF(D27&gt;7.99,IF(D27&gt;23.95,'Verpflegungspauschale 2020'!$B$17,'Verpflegungspauschale 2020'!$C$17),0)-IF(O27="x",5.4,0)-IF(P27="x",10.8,0)-IF(Q27="x",10.8,0)&gt;0,IF(D27&gt;7.99,IF(D27&gt;23.95,'Verpflegungspauschale 2020'!$B$17,'Verpflegungspauschale 2020'!$C$17),0)-IF(O27="x",5.4,0)-IF(P27="x",10.8,0)-IF(Q27="x",10.8,0),0),0)+IF(E27="Polen (Warschau)",IF(IF(D27&gt;7.99,IF(D27&gt;23.95,'Verpflegungspauschale 2020'!$B$18,'Verpflegungspauschale 2020'!$C$18),0)-IF(O27="x",5.8,0)-IF(P27="x",11.6,0)-IF(Q27="x",11.6,0)&gt;0,IF(D27&gt;7.99,IF(D27&gt;23.95,'Verpflegungspauschale 2020'!$B$18,'Verpflegungspauschale 2020'!$C$18),0)-IF(O27="x",5.8,0)-IF(P27="x",11.6,0)-IF(Q27="x",11.6,0),0),0)+IF(E27="Polen (Rest)",IF(IF(D27&gt;7.99,IF(D27&gt;23.95,'Verpflegungspauschale 2020'!$B$19,'Verpflegungspauschale 2020'!$C$19),0)-IF(O27="x",5.8,0)-IF(P27="x",11.6,0)-IF(Q27="x",11.6,0)&gt;0,IF(D27&gt;7.99,IF(D27&gt;23.95,'Verpflegungspauschale 2020'!$B$19,'Verpflegungspauschale 2020'!$C$19),0)-IF(O27="x",5.8,0)-IF(P27="x",11.6,0)-IF(Q27="x",11.6,0),0),0)+IF(E27="Tschechische Republik",IF(IF(D27&gt;7.99,IF(D27&gt;23.95,'Verpflegungspauschale 2020'!$B$20,'Verpflegungspauschale 2020'!$C$20),0)-IF(O27="x",7,0)-IF(P27="x",14,0)-IF(Q27="x",14,0)&gt;0,IF(D27&gt;7.99,IF(D27&gt;23.95,'Verpflegungspauschale 2020'!$B$20,'Verpflegungspauschale 2020'!$C$20),0)-IF(O27="x",7,0)-IF(P27="x",14,0)-IF(Q27="x",14,0),0),0),0)</f>
        <v>0</v>
      </c>
      <c r="N27" s="31"/>
      <c r="O27" s="33"/>
      <c r="P27" s="33"/>
      <c r="Q27" s="33"/>
    </row>
    <row r="28" spans="1:17" s="41" customFormat="1" ht="23.25" customHeight="1" x14ac:dyDescent="0.2">
      <c r="A28" s="126"/>
      <c r="B28" s="17"/>
      <c r="C28" s="17"/>
      <c r="D28" s="39">
        <f t="shared" si="0"/>
        <v>0</v>
      </c>
      <c r="E28" s="108"/>
      <c r="F28" s="124"/>
      <c r="G28" s="31"/>
      <c r="H28" s="31"/>
      <c r="I28" s="16"/>
      <c r="J28" s="32"/>
      <c r="K28" s="31"/>
      <c r="L28" s="120"/>
      <c r="M28" s="40">
        <f>IF(L28="ja",IF(E28="Deutschland",IF(IF(D28&gt;7.99,IF(D28&gt;23.95,'Verpflegungspauschale 2020'!$B$2,'Verpflegungspauschale 2020'!$C$2),0)-IF(O28="x",5.6,0)-IF(P28="x",11.2,0)-IF(Q28="x",11.2,0)&gt;0,IF(D28&gt;7.99,IF(D28&gt;23.95,'Verpflegungspauschale 2020'!$B$2,'Verpflegungspauschale 2020'!$C$2),0)-IF(O28="x",5.6,0)-IF(P28="x",11.2,0)-IF(Q28="x",11.2,0),0),0)+IF(E28="Belgien",IF(IF(D28&gt;7.99,IF(D28&gt;23.95,'Verpflegungspauschale 2020'!$B$3,'Verpflegungspauschale 2020'!$C$3),0)-IF(O28="x",8.4,0)-IF(P28="x",16.8,0)-IF(Q28="x",16.8,0)&gt;0,IF(D28&gt;7.99,IF(D28&gt;23.95,'Verpflegungspauschale 2020'!$B$3,'Verpflegungspauschale 2020'!$C$3),0)-IF(O28="x",8.4,0)-IF(P28="x",16.8,0)-IF(Q28="x",16.8,0),0),0)+IF(E28="Dänemark",IF(IF(D28&gt;7.99,IF(D28&gt;23.95,'Verpflegungspauschale 2020'!$B$4,'Verpflegungspauschale 2020'!$C$4),0)-IF(O28="x",11.6,0)-IF(P28="x",23.2,0)-IF(Q28="x",23.2,0)&gt;0,IF(D28&gt;7.99,IF(D28&gt;23.95,'Verpflegungspauschale 2020'!$B$4,'Verpflegungspauschale 2020'!$C$4),0)-IF(O28="x",11.6,0)-IF(P28="x",23.2,0)-IF(Q28="x",23.2,0),0),0)+IF(E28="Frankreich (Lyon)",IF(IF(D28&gt;7.99,IF(D28&gt;23.95,'Verpflegungspauschale 2020'!$B$5,'Verpflegungspauschale 2020'!$C$5),0)-IF(O28="x",10.6,0)-IF(P28="x",21.2,0)-IF(Q28="x",21.2,0)&gt;0,IF(D28&gt;7.99,IF(D28&gt;23.95,'Verpflegungspauschale 2020'!$B$5,'Verpflegungspauschale 2020'!$C$5),0)-IF(O28="x",10.6,0)-IF(P28="x",21.2,0)-IF(Q28="x",21.2,0),0),0)+IF(E28="Frankreich (Marseille)",IF(IF(D28&gt;7.99,IF(D28&gt;23.95,'Verpflegungspauschale 2020'!$B$6,'Verpflegungspauschale 2020'!$C$6),0)-IF(O28="x",9.2,0)-IF(P28="x",18,0)-IF(Q28="x",18.4,0)&gt;0,IF(D28&gt;7.99,IF(D28&gt;23.95,'Verpflegungspauschale 2020'!$B$6,'Verpflegungspauschale 2020'!$C$6),0)-IF(O28="x",9.2,0)-IF(P28="x",18.4,0)-IF(Q28="x",18.4,0),0),0)+IF(E28="Frankreich (Paris)",IF(IF(D28&gt;7.99,IF(D28&gt;23.95,'Verpflegungspauschale 2020'!$B$7,'Verpflegungspauschale 2020'!$C$7),0)-IF(O28="x",11.6,0)-IF(P28="x",23.2,0)-IF(Q28="x",23.2,0)&gt;0,IF(D28&gt;7.99,IF(D28&gt;23.95,'Verpflegungspauschale 2020'!$B$7,'Verpflegungspauschale 2020'!$C$7),0)-IF(O28="x",11.6,0)-IF(P28="x",23.2,0)-IF(Q28="x",23.2,0),0),0)+IF(E28="Frankreich (Straßburg)",IF(IF(D28&gt;7.99,IF(D28&gt;23.95,'Verpflegungspauschale 2020'!$B$8,'Verpflegungspauschale 2020'!$C$8),0)-IF(O28="x",10.2,0)-IF(P28="x",20.4,0)-IF(Q28="x",20.4,0)&gt;0,IF(D28&gt;7.99,IF(D28&gt;23.95,'Verpflegungspauschale 2020'!$B$8,'Verpflegungspauschale 2020'!$C$8),0)-IF(O28="x",10.2,0)-IF(P28="x",20.4,0)-IF(Q28="x",20.4,0),0),0)+IF(E28="Frankreich (Rest)",IF(IF(D28&gt;7.99,IF(D28&gt;23.95,'Verpflegungspauschale 2020'!$B$9,'Verpflegungspauschale 2020'!$C$9),0)-IF(O28="x",8.8,0)-IF(P28="x",17.6,0)-IF(Q28="x",17.6,0)&gt;0,IF(D28&gt;7.99,IF(D28&gt;23.95,'Verpflegungspauschale 2020'!$B$9,'Verpflegungspauschale 2020'!$C$9),0)-IF(O28="x",8.8,0)-IF(P28="x",17.6,0)-IF(Q28="x",17.6,0),0),0)+IF(E28="Italien (Mailand)",IF(IF(D28&gt;7.99,IF(D28&gt;23.95,'Verpflegungspauschale 2020'!$B$10,'Verpflegungspauschale 2020'!$C$10),0)-IF(O28="x",9,0)-IF(P28="x",18,0)-IF(Q28="x",18,0)&gt;0,IF(D28&gt;7.99,IF(D28&gt;23.95,'Verpflegungspauschale 2020'!$B$10,'Verpflegungspauschale 2020'!$C$10),0)-IF(O28="x",9,0)-IF(P28="x",18,0)-IF(Q28="x",18,0),0),0)+IF(E28="Italien (Rom)",IF(IF(D28&gt;7.99,IF(D28&gt;23.95,'Verpflegungspauschale 2020'!$B$11,'Verpflegungspauschale 2020'!$C$11),0)-IF(O28="x",8,0)-IF(P28="x",16,0)-IF(Q28="x",16,0)&gt;0,IF(D28&gt;7.99,IF(D28&gt;23.95,'Verpflegungspauschale 2020'!$B$11,'Verpflegungspauschale 2020'!$C$11),0)-IF(O28="x",8,0)-IF(P28="x",16,0)-IF(Q28="x",16,0),0),0)+IF(E28="Italien (Rest)",IF(IF(D28&gt;7.99,IF(D28&gt;23.95,'Verpflegungspauschale 2020'!$B$12,'Verpflegungspauschale 2020'!$C$12),0)-IF(O28="x",8,0)-IF(P28="x",16,0)-IF(Q28="x",16,0)&gt;0,IF(D28&gt;7.99,IF(D28&gt;23.95,'Verpflegungspauschale 2020'!$B$12,'Verpflegungspauschale 2020'!$C$12),0)-IF(O28="x",8,0)-IF(P28="x",16,0)-IF(Q28="x",16,0),0),0)+IF(E28="Niederlande",IF(IF(D28&gt;7.99,IF(D28&gt;23.95,'Verpflegungspauschale 2020'!$B$13,'Verpflegungspauschale 2020'!$C$13),0)-IF(O28="x",9.4,0)-IF(P28="x",18.8,0)-IF(Q28="x",18.8,0)&gt;0,IF(D28&gt;7.99,IF(D28&gt;23.95,'Verpflegungspauschale 2020'!$B$13,'Verpflegungspauschale 2020'!$C$13),0)-IF(O28="x",9.4,0)-IF(P28="x",18.8,0)-IF(Q28="x",18.8,0),0),0)+IF(E28="Österreich",IF(IF(D28&gt;7.99,IF(D28&gt;23.95,'Verpflegungspauschale 2020'!$B$14,'Verpflegungspauschale 2020'!$C$14),0)-IF(O28="x",8,0)-IF(P28="x",16,0)-IF(Q28="x",16,0)&gt;0,IF(D28&gt;7.99,IF(D28&gt;23.95,'Verpflegungspauschale 2020'!$B$14,'Verpflegungspauschale 2020'!$C$14),0)-IF(O28="x",8,0)-IF(P28="x",16,0)-IF(Q28="x",16,0),0),0)+IF(E28="Polen (Breslau)",IF(IF(D28&gt;7.99,IF(D28&gt;23.95,'Verpflegungspauschale 2020'!$B$15,'Verpflegungspauschale 2020'!$C$15),0)-IF(O28="x",6.6,0)-IF(P28="x",13.2,0)-IF(Q28="x",13.2,0)&gt;0,IF(D28&gt;7.99,IF(D28&gt;23.95,'Verpflegungspauschale 2020'!$B$15,'Verpflegungspauschale 2020'!$C$15),0)-IF(O28="x",6.6,0)-IF(P28="x",13.2,0)-IF(Q28="x",13.2,0),0),0)+IF(E28="Polen (Danzig)",IF(IF(D28&gt;7.99,IF(D28&gt;23.95,'Verpflegungspauschale 2020'!$B$16,'Verpflegungspauschale 2020'!$C$16),0)-IF(O28="x",6,0)-IF(P28="x",12,0)-IF(Q28="x",12,0)&gt;0,IF(D28&gt;7.99,IF(D28&gt;23.95,'Verpflegungspauschale 2020'!$B$16,'Verpflegungspauschale 2020'!$C$16),0)-IF(O28="x",6,0)-IF(P28="x",12,0)-IF(Q28="x",12,0),0),0)+IF(E28="Polen (Krakau)",IF(IF(D28&gt;7.99,IF(D28&gt;23.95,'Verpflegungspauschale 2020'!$B$17,'Verpflegungspauschale 2020'!$C$17),0)-IF(O28="x",5.4,0)-IF(P28="x",10.8,0)-IF(Q28="x",10.8,0)&gt;0,IF(D28&gt;7.99,IF(D28&gt;23.95,'Verpflegungspauschale 2020'!$B$17,'Verpflegungspauschale 2020'!$C$17),0)-IF(O28="x",5.4,0)-IF(P28="x",10.8,0)-IF(Q28="x",10.8,0),0),0)+IF(E28="Polen (Warschau)",IF(IF(D28&gt;7.99,IF(D28&gt;23.95,'Verpflegungspauschale 2020'!$B$18,'Verpflegungspauschale 2020'!$C$18),0)-IF(O28="x",5.8,0)-IF(P28="x",11.6,0)-IF(Q28="x",11.6,0)&gt;0,IF(D28&gt;7.99,IF(D28&gt;23.95,'Verpflegungspauschale 2020'!$B$18,'Verpflegungspauschale 2020'!$C$18),0)-IF(O28="x",5.8,0)-IF(P28="x",11.6,0)-IF(Q28="x",11.6,0),0),0)+IF(E28="Polen (Rest)",IF(IF(D28&gt;7.99,IF(D28&gt;23.95,'Verpflegungspauschale 2020'!$B$19,'Verpflegungspauschale 2020'!$C$19),0)-IF(O28="x",5.8,0)-IF(P28="x",11.6,0)-IF(Q28="x",11.6,0)&gt;0,IF(D28&gt;7.99,IF(D28&gt;23.95,'Verpflegungspauschale 2020'!$B$19,'Verpflegungspauschale 2020'!$C$19),0)-IF(O28="x",5.8,0)-IF(P28="x",11.6,0)-IF(Q28="x",11.6,0),0),0)+IF(E28="Tschechische Republik",IF(IF(D28&gt;7.99,IF(D28&gt;23.95,'Verpflegungspauschale 2020'!$B$20,'Verpflegungspauschale 2020'!$C$20),0)-IF(O28="x",7,0)-IF(P28="x",14,0)-IF(Q28="x",14,0)&gt;0,IF(D28&gt;7.99,IF(D28&gt;23.95,'Verpflegungspauschale 2020'!$B$20,'Verpflegungspauschale 2020'!$C$20),0)-IF(O28="x",7,0)-IF(P28="x",14,0)-IF(Q28="x",14,0),0),0),0)</f>
        <v>0</v>
      </c>
      <c r="N28" s="31"/>
      <c r="O28" s="33"/>
      <c r="P28" s="33"/>
      <c r="Q28" s="33"/>
    </row>
    <row r="29" spans="1:17" s="41" customFormat="1" ht="23.25" customHeight="1" x14ac:dyDescent="0.2">
      <c r="A29" s="126"/>
      <c r="B29" s="17"/>
      <c r="C29" s="17"/>
      <c r="D29" s="39">
        <f t="shared" si="0"/>
        <v>0</v>
      </c>
      <c r="E29" s="108"/>
      <c r="F29" s="124"/>
      <c r="G29" s="31"/>
      <c r="H29" s="31"/>
      <c r="I29" s="16"/>
      <c r="J29" s="32"/>
      <c r="K29" s="31"/>
      <c r="L29" s="120"/>
      <c r="M29" s="40">
        <f>IF(L29="ja",IF(E29="Deutschland",IF(IF(D29&gt;7.99,IF(D29&gt;23.95,'Verpflegungspauschale 2020'!$B$2,'Verpflegungspauschale 2020'!$C$2),0)-IF(O29="x",5.6,0)-IF(P29="x",11.2,0)-IF(Q29="x",11.2,0)&gt;0,IF(D29&gt;7.99,IF(D29&gt;23.95,'Verpflegungspauschale 2020'!$B$2,'Verpflegungspauschale 2020'!$C$2),0)-IF(O29="x",5.6,0)-IF(P29="x",11.2,0)-IF(Q29="x",11.2,0),0),0)+IF(E29="Belgien",IF(IF(D29&gt;7.99,IF(D29&gt;23.95,'Verpflegungspauschale 2020'!$B$3,'Verpflegungspauschale 2020'!$C$3),0)-IF(O29="x",8.4,0)-IF(P29="x",16.8,0)-IF(Q29="x",16.8,0)&gt;0,IF(D29&gt;7.99,IF(D29&gt;23.95,'Verpflegungspauschale 2020'!$B$3,'Verpflegungspauschale 2020'!$C$3),0)-IF(O29="x",8.4,0)-IF(P29="x",16.8,0)-IF(Q29="x",16.8,0),0),0)+IF(E29="Dänemark",IF(IF(D29&gt;7.99,IF(D29&gt;23.95,'Verpflegungspauschale 2020'!$B$4,'Verpflegungspauschale 2020'!$C$4),0)-IF(O29="x",11.6,0)-IF(P29="x",23.2,0)-IF(Q29="x",23.2,0)&gt;0,IF(D29&gt;7.99,IF(D29&gt;23.95,'Verpflegungspauschale 2020'!$B$4,'Verpflegungspauschale 2020'!$C$4),0)-IF(O29="x",11.6,0)-IF(P29="x",23.2,0)-IF(Q29="x",23.2,0),0),0)+IF(E29="Frankreich (Lyon)",IF(IF(D29&gt;7.99,IF(D29&gt;23.95,'Verpflegungspauschale 2020'!$B$5,'Verpflegungspauschale 2020'!$C$5),0)-IF(O29="x",10.6,0)-IF(P29="x",21.2,0)-IF(Q29="x",21.2,0)&gt;0,IF(D29&gt;7.99,IF(D29&gt;23.95,'Verpflegungspauschale 2020'!$B$5,'Verpflegungspauschale 2020'!$C$5),0)-IF(O29="x",10.6,0)-IF(P29="x",21.2,0)-IF(Q29="x",21.2,0),0),0)+IF(E29="Frankreich (Marseille)",IF(IF(D29&gt;7.99,IF(D29&gt;23.95,'Verpflegungspauschale 2020'!$B$6,'Verpflegungspauschale 2020'!$C$6),0)-IF(O29="x",9.2,0)-IF(P29="x",18,0)-IF(Q29="x",18.4,0)&gt;0,IF(D29&gt;7.99,IF(D29&gt;23.95,'Verpflegungspauschale 2020'!$B$6,'Verpflegungspauschale 2020'!$C$6),0)-IF(O29="x",9.2,0)-IF(P29="x",18.4,0)-IF(Q29="x",18.4,0),0),0)+IF(E29="Frankreich (Paris)",IF(IF(D29&gt;7.99,IF(D29&gt;23.95,'Verpflegungspauschale 2020'!$B$7,'Verpflegungspauschale 2020'!$C$7),0)-IF(O29="x",11.6,0)-IF(P29="x",23.2,0)-IF(Q29="x",23.2,0)&gt;0,IF(D29&gt;7.99,IF(D29&gt;23.95,'Verpflegungspauschale 2020'!$B$7,'Verpflegungspauschale 2020'!$C$7),0)-IF(O29="x",11.6,0)-IF(P29="x",23.2,0)-IF(Q29="x",23.2,0),0),0)+IF(E29="Frankreich (Straßburg)",IF(IF(D29&gt;7.99,IF(D29&gt;23.95,'Verpflegungspauschale 2020'!$B$8,'Verpflegungspauschale 2020'!$C$8),0)-IF(O29="x",10.2,0)-IF(P29="x",20.4,0)-IF(Q29="x",20.4,0)&gt;0,IF(D29&gt;7.99,IF(D29&gt;23.95,'Verpflegungspauschale 2020'!$B$8,'Verpflegungspauschale 2020'!$C$8),0)-IF(O29="x",10.2,0)-IF(P29="x",20.4,0)-IF(Q29="x",20.4,0),0),0)+IF(E29="Frankreich (Rest)",IF(IF(D29&gt;7.99,IF(D29&gt;23.95,'Verpflegungspauschale 2020'!$B$9,'Verpflegungspauschale 2020'!$C$9),0)-IF(O29="x",8.8,0)-IF(P29="x",17.6,0)-IF(Q29="x",17.6,0)&gt;0,IF(D29&gt;7.99,IF(D29&gt;23.95,'Verpflegungspauschale 2020'!$B$9,'Verpflegungspauschale 2020'!$C$9),0)-IF(O29="x",8.8,0)-IF(P29="x",17.6,0)-IF(Q29="x",17.6,0),0),0)+IF(E29="Italien (Mailand)",IF(IF(D29&gt;7.99,IF(D29&gt;23.95,'Verpflegungspauschale 2020'!$B$10,'Verpflegungspauschale 2020'!$C$10),0)-IF(O29="x",9,0)-IF(P29="x",18,0)-IF(Q29="x",18,0)&gt;0,IF(D29&gt;7.99,IF(D29&gt;23.95,'Verpflegungspauschale 2020'!$B$10,'Verpflegungspauschale 2020'!$C$10),0)-IF(O29="x",9,0)-IF(P29="x",18,0)-IF(Q29="x",18,0),0),0)+IF(E29="Italien (Rom)",IF(IF(D29&gt;7.99,IF(D29&gt;23.95,'Verpflegungspauschale 2020'!$B$11,'Verpflegungspauschale 2020'!$C$11),0)-IF(O29="x",8,0)-IF(P29="x",16,0)-IF(Q29="x",16,0)&gt;0,IF(D29&gt;7.99,IF(D29&gt;23.95,'Verpflegungspauschale 2020'!$B$11,'Verpflegungspauschale 2020'!$C$11),0)-IF(O29="x",8,0)-IF(P29="x",16,0)-IF(Q29="x",16,0),0),0)+IF(E29="Italien (Rest)",IF(IF(D29&gt;7.99,IF(D29&gt;23.95,'Verpflegungspauschale 2020'!$B$12,'Verpflegungspauschale 2020'!$C$12),0)-IF(O29="x",8,0)-IF(P29="x",16,0)-IF(Q29="x",16,0)&gt;0,IF(D29&gt;7.99,IF(D29&gt;23.95,'Verpflegungspauschale 2020'!$B$12,'Verpflegungspauschale 2020'!$C$12),0)-IF(O29="x",8,0)-IF(P29="x",16,0)-IF(Q29="x",16,0),0),0)+IF(E29="Niederlande",IF(IF(D29&gt;7.99,IF(D29&gt;23.95,'Verpflegungspauschale 2020'!$B$13,'Verpflegungspauschale 2020'!$C$13),0)-IF(O29="x",9.4,0)-IF(P29="x",18.8,0)-IF(Q29="x",18.8,0)&gt;0,IF(D29&gt;7.99,IF(D29&gt;23.95,'Verpflegungspauschale 2020'!$B$13,'Verpflegungspauschale 2020'!$C$13),0)-IF(O29="x",9.4,0)-IF(P29="x",18.8,0)-IF(Q29="x",18.8,0),0),0)+IF(E29="Österreich",IF(IF(D29&gt;7.99,IF(D29&gt;23.95,'Verpflegungspauschale 2020'!$B$14,'Verpflegungspauschale 2020'!$C$14),0)-IF(O29="x",8,0)-IF(P29="x",16,0)-IF(Q29="x",16,0)&gt;0,IF(D29&gt;7.99,IF(D29&gt;23.95,'Verpflegungspauschale 2020'!$B$14,'Verpflegungspauschale 2020'!$C$14),0)-IF(O29="x",8,0)-IF(P29="x",16,0)-IF(Q29="x",16,0),0),0)+IF(E29="Polen (Breslau)",IF(IF(D29&gt;7.99,IF(D29&gt;23.95,'Verpflegungspauschale 2020'!$B$15,'Verpflegungspauschale 2020'!$C$15),0)-IF(O29="x",6.6,0)-IF(P29="x",13.2,0)-IF(Q29="x",13.2,0)&gt;0,IF(D29&gt;7.99,IF(D29&gt;23.95,'Verpflegungspauschale 2020'!$B$15,'Verpflegungspauschale 2020'!$C$15),0)-IF(O29="x",6.6,0)-IF(P29="x",13.2,0)-IF(Q29="x",13.2,0),0),0)+IF(E29="Polen (Danzig)",IF(IF(D29&gt;7.99,IF(D29&gt;23.95,'Verpflegungspauschale 2020'!$B$16,'Verpflegungspauschale 2020'!$C$16),0)-IF(O29="x",6,0)-IF(P29="x",12,0)-IF(Q29="x",12,0)&gt;0,IF(D29&gt;7.99,IF(D29&gt;23.95,'Verpflegungspauschale 2020'!$B$16,'Verpflegungspauschale 2020'!$C$16),0)-IF(O29="x",6,0)-IF(P29="x",12,0)-IF(Q29="x",12,0),0),0)+IF(E29="Polen (Krakau)",IF(IF(D29&gt;7.99,IF(D29&gt;23.95,'Verpflegungspauschale 2020'!$B$17,'Verpflegungspauschale 2020'!$C$17),0)-IF(O29="x",5.4,0)-IF(P29="x",10.8,0)-IF(Q29="x",10.8,0)&gt;0,IF(D29&gt;7.99,IF(D29&gt;23.95,'Verpflegungspauschale 2020'!$B$17,'Verpflegungspauschale 2020'!$C$17),0)-IF(O29="x",5.4,0)-IF(P29="x",10.8,0)-IF(Q29="x",10.8,0),0),0)+IF(E29="Polen (Warschau)",IF(IF(D29&gt;7.99,IF(D29&gt;23.95,'Verpflegungspauschale 2020'!$B$18,'Verpflegungspauschale 2020'!$C$18),0)-IF(O29="x",5.8,0)-IF(P29="x",11.6,0)-IF(Q29="x",11.6,0)&gt;0,IF(D29&gt;7.99,IF(D29&gt;23.95,'Verpflegungspauschale 2020'!$B$18,'Verpflegungspauschale 2020'!$C$18),0)-IF(O29="x",5.8,0)-IF(P29="x",11.6,0)-IF(Q29="x",11.6,0),0),0)+IF(E29="Polen (Rest)",IF(IF(D29&gt;7.99,IF(D29&gt;23.95,'Verpflegungspauschale 2020'!$B$19,'Verpflegungspauschale 2020'!$C$19),0)-IF(O29="x",5.8,0)-IF(P29="x",11.6,0)-IF(Q29="x",11.6,0)&gt;0,IF(D29&gt;7.99,IF(D29&gt;23.95,'Verpflegungspauschale 2020'!$B$19,'Verpflegungspauschale 2020'!$C$19),0)-IF(O29="x",5.8,0)-IF(P29="x",11.6,0)-IF(Q29="x",11.6,0),0),0)+IF(E29="Tschechische Republik",IF(IF(D29&gt;7.99,IF(D29&gt;23.95,'Verpflegungspauschale 2020'!$B$20,'Verpflegungspauschale 2020'!$C$20),0)-IF(O29="x",7,0)-IF(P29="x",14,0)-IF(Q29="x",14,0)&gt;0,IF(D29&gt;7.99,IF(D29&gt;23.95,'Verpflegungspauschale 2020'!$B$20,'Verpflegungspauschale 2020'!$C$20),0)-IF(O29="x",7,0)-IF(P29="x",14,0)-IF(Q29="x",14,0),0),0),0)</f>
        <v>0</v>
      </c>
      <c r="N29" s="31"/>
      <c r="O29" s="33"/>
      <c r="P29" s="33"/>
      <c r="Q29" s="33"/>
    </row>
    <row r="30" spans="1:17" s="41" customFormat="1" ht="23.25" customHeight="1" x14ac:dyDescent="0.2">
      <c r="A30" s="126"/>
      <c r="B30" s="17"/>
      <c r="C30" s="17"/>
      <c r="D30" s="39">
        <f t="shared" si="0"/>
        <v>0</v>
      </c>
      <c r="E30" s="108"/>
      <c r="F30" s="124"/>
      <c r="G30" s="31"/>
      <c r="H30" s="31"/>
      <c r="I30" s="16"/>
      <c r="J30" s="32"/>
      <c r="K30" s="31"/>
      <c r="L30" s="120"/>
      <c r="M30" s="40">
        <f>IF(L30="ja",IF(E30="Deutschland",IF(IF(D30&gt;7.99,IF(D30&gt;23.95,'Verpflegungspauschale 2020'!$B$2,'Verpflegungspauschale 2020'!$C$2),0)-IF(O30="x",5.6,0)-IF(P30="x",11.2,0)-IF(Q30="x",11.2,0)&gt;0,IF(D30&gt;7.99,IF(D30&gt;23.95,'Verpflegungspauschale 2020'!$B$2,'Verpflegungspauschale 2020'!$C$2),0)-IF(O30="x",5.6,0)-IF(P30="x",11.2,0)-IF(Q30="x",11.2,0),0),0)+IF(E30="Belgien",IF(IF(D30&gt;7.99,IF(D30&gt;23.95,'Verpflegungspauschale 2020'!$B$3,'Verpflegungspauschale 2020'!$C$3),0)-IF(O30="x",8.4,0)-IF(P30="x",16.8,0)-IF(Q30="x",16.8,0)&gt;0,IF(D30&gt;7.99,IF(D30&gt;23.95,'Verpflegungspauschale 2020'!$B$3,'Verpflegungspauschale 2020'!$C$3),0)-IF(O30="x",8.4,0)-IF(P30="x",16.8,0)-IF(Q30="x",16.8,0),0),0)+IF(E30="Dänemark",IF(IF(D30&gt;7.99,IF(D30&gt;23.95,'Verpflegungspauschale 2020'!$B$4,'Verpflegungspauschale 2020'!$C$4),0)-IF(O30="x",11.6,0)-IF(P30="x",23.2,0)-IF(Q30="x",23.2,0)&gt;0,IF(D30&gt;7.99,IF(D30&gt;23.95,'Verpflegungspauschale 2020'!$B$4,'Verpflegungspauschale 2020'!$C$4),0)-IF(O30="x",11.6,0)-IF(P30="x",23.2,0)-IF(Q30="x",23.2,0),0),0)+IF(E30="Frankreich (Lyon)",IF(IF(D30&gt;7.99,IF(D30&gt;23.95,'Verpflegungspauschale 2020'!$B$5,'Verpflegungspauschale 2020'!$C$5),0)-IF(O30="x",10.6,0)-IF(P30="x",21.2,0)-IF(Q30="x",21.2,0)&gt;0,IF(D30&gt;7.99,IF(D30&gt;23.95,'Verpflegungspauschale 2020'!$B$5,'Verpflegungspauschale 2020'!$C$5),0)-IF(O30="x",10.6,0)-IF(P30="x",21.2,0)-IF(Q30="x",21.2,0),0),0)+IF(E30="Frankreich (Marseille)",IF(IF(D30&gt;7.99,IF(D30&gt;23.95,'Verpflegungspauschale 2020'!$B$6,'Verpflegungspauschale 2020'!$C$6),0)-IF(O30="x",9.2,0)-IF(P30="x",18,0)-IF(Q30="x",18.4,0)&gt;0,IF(D30&gt;7.99,IF(D30&gt;23.95,'Verpflegungspauschale 2020'!$B$6,'Verpflegungspauschale 2020'!$C$6),0)-IF(O30="x",9.2,0)-IF(P30="x",18.4,0)-IF(Q30="x",18.4,0),0),0)+IF(E30="Frankreich (Paris)",IF(IF(D30&gt;7.99,IF(D30&gt;23.95,'Verpflegungspauschale 2020'!$B$7,'Verpflegungspauschale 2020'!$C$7),0)-IF(O30="x",11.6,0)-IF(P30="x",23.2,0)-IF(Q30="x",23.2,0)&gt;0,IF(D30&gt;7.99,IF(D30&gt;23.95,'Verpflegungspauschale 2020'!$B$7,'Verpflegungspauschale 2020'!$C$7),0)-IF(O30="x",11.6,0)-IF(P30="x",23.2,0)-IF(Q30="x",23.2,0),0),0)+IF(E30="Frankreich (Straßburg)",IF(IF(D30&gt;7.99,IF(D30&gt;23.95,'Verpflegungspauschale 2020'!$B$8,'Verpflegungspauschale 2020'!$C$8),0)-IF(O30="x",10.2,0)-IF(P30="x",20.4,0)-IF(Q30="x",20.4,0)&gt;0,IF(D30&gt;7.99,IF(D30&gt;23.95,'Verpflegungspauschale 2020'!$B$8,'Verpflegungspauschale 2020'!$C$8),0)-IF(O30="x",10.2,0)-IF(P30="x",20.4,0)-IF(Q30="x",20.4,0),0),0)+IF(E30="Frankreich (Rest)",IF(IF(D30&gt;7.99,IF(D30&gt;23.95,'Verpflegungspauschale 2020'!$B$9,'Verpflegungspauschale 2020'!$C$9),0)-IF(O30="x",8.8,0)-IF(P30="x",17.6,0)-IF(Q30="x",17.6,0)&gt;0,IF(D30&gt;7.99,IF(D30&gt;23.95,'Verpflegungspauschale 2020'!$B$9,'Verpflegungspauschale 2020'!$C$9),0)-IF(O30="x",8.8,0)-IF(P30="x",17.6,0)-IF(Q30="x",17.6,0),0),0)+IF(E30="Italien (Mailand)",IF(IF(D30&gt;7.99,IF(D30&gt;23.95,'Verpflegungspauschale 2020'!$B$10,'Verpflegungspauschale 2020'!$C$10),0)-IF(O30="x",9,0)-IF(P30="x",18,0)-IF(Q30="x",18,0)&gt;0,IF(D30&gt;7.99,IF(D30&gt;23.95,'Verpflegungspauschale 2020'!$B$10,'Verpflegungspauschale 2020'!$C$10),0)-IF(O30="x",9,0)-IF(P30="x",18,0)-IF(Q30="x",18,0),0),0)+IF(E30="Italien (Rom)",IF(IF(D30&gt;7.99,IF(D30&gt;23.95,'Verpflegungspauschale 2020'!$B$11,'Verpflegungspauschale 2020'!$C$11),0)-IF(O30="x",8,0)-IF(P30="x",16,0)-IF(Q30="x",16,0)&gt;0,IF(D30&gt;7.99,IF(D30&gt;23.95,'Verpflegungspauschale 2020'!$B$11,'Verpflegungspauschale 2020'!$C$11),0)-IF(O30="x",8,0)-IF(P30="x",16,0)-IF(Q30="x",16,0),0),0)+IF(E30="Italien (Rest)",IF(IF(D30&gt;7.99,IF(D30&gt;23.95,'Verpflegungspauschale 2020'!$B$12,'Verpflegungspauschale 2020'!$C$12),0)-IF(O30="x",8,0)-IF(P30="x",16,0)-IF(Q30="x",16,0)&gt;0,IF(D30&gt;7.99,IF(D30&gt;23.95,'Verpflegungspauschale 2020'!$B$12,'Verpflegungspauschale 2020'!$C$12),0)-IF(O30="x",8,0)-IF(P30="x",16,0)-IF(Q30="x",16,0),0),0)+IF(E30="Niederlande",IF(IF(D30&gt;7.99,IF(D30&gt;23.95,'Verpflegungspauschale 2020'!$B$13,'Verpflegungspauschale 2020'!$C$13),0)-IF(O30="x",9.4,0)-IF(P30="x",18.8,0)-IF(Q30="x",18.8,0)&gt;0,IF(D30&gt;7.99,IF(D30&gt;23.95,'Verpflegungspauschale 2020'!$B$13,'Verpflegungspauschale 2020'!$C$13),0)-IF(O30="x",9.4,0)-IF(P30="x",18.8,0)-IF(Q30="x",18.8,0),0),0)+IF(E30="Österreich",IF(IF(D30&gt;7.99,IF(D30&gt;23.95,'Verpflegungspauschale 2020'!$B$14,'Verpflegungspauschale 2020'!$C$14),0)-IF(O30="x",8,0)-IF(P30="x",16,0)-IF(Q30="x",16,0)&gt;0,IF(D30&gt;7.99,IF(D30&gt;23.95,'Verpflegungspauschale 2020'!$B$14,'Verpflegungspauschale 2020'!$C$14),0)-IF(O30="x",8,0)-IF(P30="x",16,0)-IF(Q30="x",16,0),0),0)+IF(E30="Polen (Breslau)",IF(IF(D30&gt;7.99,IF(D30&gt;23.95,'Verpflegungspauschale 2020'!$B$15,'Verpflegungspauschale 2020'!$C$15),0)-IF(O30="x",6.6,0)-IF(P30="x",13.2,0)-IF(Q30="x",13.2,0)&gt;0,IF(D30&gt;7.99,IF(D30&gt;23.95,'Verpflegungspauschale 2020'!$B$15,'Verpflegungspauschale 2020'!$C$15),0)-IF(O30="x",6.6,0)-IF(P30="x",13.2,0)-IF(Q30="x",13.2,0),0),0)+IF(E30="Polen (Danzig)",IF(IF(D30&gt;7.99,IF(D30&gt;23.95,'Verpflegungspauschale 2020'!$B$16,'Verpflegungspauschale 2020'!$C$16),0)-IF(O30="x",6,0)-IF(P30="x",12,0)-IF(Q30="x",12,0)&gt;0,IF(D30&gt;7.99,IF(D30&gt;23.95,'Verpflegungspauschale 2020'!$B$16,'Verpflegungspauschale 2020'!$C$16),0)-IF(O30="x",6,0)-IF(P30="x",12,0)-IF(Q30="x",12,0),0),0)+IF(E30="Polen (Krakau)",IF(IF(D30&gt;7.99,IF(D30&gt;23.95,'Verpflegungspauschale 2020'!$B$17,'Verpflegungspauschale 2020'!$C$17),0)-IF(O30="x",5.4,0)-IF(P30="x",10.8,0)-IF(Q30="x",10.8,0)&gt;0,IF(D30&gt;7.99,IF(D30&gt;23.95,'Verpflegungspauschale 2020'!$B$17,'Verpflegungspauschale 2020'!$C$17),0)-IF(O30="x",5.4,0)-IF(P30="x",10.8,0)-IF(Q30="x",10.8,0),0),0)+IF(E30="Polen (Warschau)",IF(IF(D30&gt;7.99,IF(D30&gt;23.95,'Verpflegungspauschale 2020'!$B$18,'Verpflegungspauschale 2020'!$C$18),0)-IF(O30="x",5.8,0)-IF(P30="x",11.6,0)-IF(Q30="x",11.6,0)&gt;0,IF(D30&gt;7.99,IF(D30&gt;23.95,'Verpflegungspauschale 2020'!$B$18,'Verpflegungspauschale 2020'!$C$18),0)-IF(O30="x",5.8,0)-IF(P30="x",11.6,0)-IF(Q30="x",11.6,0),0),0)+IF(E30="Polen (Rest)",IF(IF(D30&gt;7.99,IF(D30&gt;23.95,'Verpflegungspauschale 2020'!$B$19,'Verpflegungspauschale 2020'!$C$19),0)-IF(O30="x",5.8,0)-IF(P30="x",11.6,0)-IF(Q30="x",11.6,0)&gt;0,IF(D30&gt;7.99,IF(D30&gt;23.95,'Verpflegungspauschale 2020'!$B$19,'Verpflegungspauschale 2020'!$C$19),0)-IF(O30="x",5.8,0)-IF(P30="x",11.6,0)-IF(Q30="x",11.6,0),0),0)+IF(E30="Tschechische Republik",IF(IF(D30&gt;7.99,IF(D30&gt;23.95,'Verpflegungspauschale 2020'!$B$20,'Verpflegungspauschale 2020'!$C$20),0)-IF(O30="x",7,0)-IF(P30="x",14,0)-IF(Q30="x",14,0)&gt;0,IF(D30&gt;7.99,IF(D30&gt;23.95,'Verpflegungspauschale 2020'!$B$20,'Verpflegungspauschale 2020'!$C$20),0)-IF(O30="x",7,0)-IF(P30="x",14,0)-IF(Q30="x",14,0),0),0),0)</f>
        <v>0</v>
      </c>
      <c r="N30" s="31"/>
      <c r="O30" s="33"/>
      <c r="P30" s="33"/>
      <c r="Q30" s="33"/>
    </row>
    <row r="31" spans="1:17" s="41" customFormat="1" ht="23.25" customHeight="1" x14ac:dyDescent="0.2">
      <c r="A31" s="126"/>
      <c r="B31" s="17"/>
      <c r="C31" s="17"/>
      <c r="D31" s="39">
        <f t="shared" si="0"/>
        <v>0</v>
      </c>
      <c r="E31" s="108"/>
      <c r="F31" s="124"/>
      <c r="G31" s="31"/>
      <c r="H31" s="31"/>
      <c r="I31" s="16"/>
      <c r="J31" s="32"/>
      <c r="K31" s="31"/>
      <c r="L31" s="120"/>
      <c r="M31" s="40">
        <f>IF(L31="ja",IF(E31="Deutschland",IF(IF(D31&gt;7.99,IF(D31&gt;23.95,'Verpflegungspauschale 2020'!$B$2,'Verpflegungspauschale 2020'!$C$2),0)-IF(O31="x",5.6,0)-IF(P31="x",11.2,0)-IF(Q31="x",11.2,0)&gt;0,IF(D31&gt;7.99,IF(D31&gt;23.95,'Verpflegungspauschale 2020'!$B$2,'Verpflegungspauschale 2020'!$C$2),0)-IF(O31="x",5.6,0)-IF(P31="x",11.2,0)-IF(Q31="x",11.2,0),0),0)+IF(E31="Belgien",IF(IF(D31&gt;7.99,IF(D31&gt;23.95,'Verpflegungspauschale 2020'!$B$3,'Verpflegungspauschale 2020'!$C$3),0)-IF(O31="x",8.4,0)-IF(P31="x",16.8,0)-IF(Q31="x",16.8,0)&gt;0,IF(D31&gt;7.99,IF(D31&gt;23.95,'Verpflegungspauschale 2020'!$B$3,'Verpflegungspauschale 2020'!$C$3),0)-IF(O31="x",8.4,0)-IF(P31="x",16.8,0)-IF(Q31="x",16.8,0),0),0)+IF(E31="Dänemark",IF(IF(D31&gt;7.99,IF(D31&gt;23.95,'Verpflegungspauschale 2020'!$B$4,'Verpflegungspauschale 2020'!$C$4),0)-IF(O31="x",11.6,0)-IF(P31="x",23.2,0)-IF(Q31="x",23.2,0)&gt;0,IF(D31&gt;7.99,IF(D31&gt;23.95,'Verpflegungspauschale 2020'!$B$4,'Verpflegungspauschale 2020'!$C$4),0)-IF(O31="x",11.6,0)-IF(P31="x",23.2,0)-IF(Q31="x",23.2,0),0),0)+IF(E31="Frankreich (Lyon)",IF(IF(D31&gt;7.99,IF(D31&gt;23.95,'Verpflegungspauschale 2020'!$B$5,'Verpflegungspauschale 2020'!$C$5),0)-IF(O31="x",10.6,0)-IF(P31="x",21.2,0)-IF(Q31="x",21.2,0)&gt;0,IF(D31&gt;7.99,IF(D31&gt;23.95,'Verpflegungspauschale 2020'!$B$5,'Verpflegungspauschale 2020'!$C$5),0)-IF(O31="x",10.6,0)-IF(P31="x",21.2,0)-IF(Q31="x",21.2,0),0),0)+IF(E31="Frankreich (Marseille)",IF(IF(D31&gt;7.99,IF(D31&gt;23.95,'Verpflegungspauschale 2020'!$B$6,'Verpflegungspauschale 2020'!$C$6),0)-IF(O31="x",9.2,0)-IF(P31="x",18,0)-IF(Q31="x",18.4,0)&gt;0,IF(D31&gt;7.99,IF(D31&gt;23.95,'Verpflegungspauschale 2020'!$B$6,'Verpflegungspauschale 2020'!$C$6),0)-IF(O31="x",9.2,0)-IF(P31="x",18.4,0)-IF(Q31="x",18.4,0),0),0)+IF(E31="Frankreich (Paris)",IF(IF(D31&gt;7.99,IF(D31&gt;23.95,'Verpflegungspauschale 2020'!$B$7,'Verpflegungspauschale 2020'!$C$7),0)-IF(O31="x",11.6,0)-IF(P31="x",23.2,0)-IF(Q31="x",23.2,0)&gt;0,IF(D31&gt;7.99,IF(D31&gt;23.95,'Verpflegungspauschale 2020'!$B$7,'Verpflegungspauschale 2020'!$C$7),0)-IF(O31="x",11.6,0)-IF(P31="x",23.2,0)-IF(Q31="x",23.2,0),0),0)+IF(E31="Frankreich (Straßburg)",IF(IF(D31&gt;7.99,IF(D31&gt;23.95,'Verpflegungspauschale 2020'!$B$8,'Verpflegungspauschale 2020'!$C$8),0)-IF(O31="x",10.2,0)-IF(P31="x",20.4,0)-IF(Q31="x",20.4,0)&gt;0,IF(D31&gt;7.99,IF(D31&gt;23.95,'Verpflegungspauschale 2020'!$B$8,'Verpflegungspauschale 2020'!$C$8),0)-IF(O31="x",10.2,0)-IF(P31="x",20.4,0)-IF(Q31="x",20.4,0),0),0)+IF(E31="Frankreich (Rest)",IF(IF(D31&gt;7.99,IF(D31&gt;23.95,'Verpflegungspauschale 2020'!$B$9,'Verpflegungspauschale 2020'!$C$9),0)-IF(O31="x",8.8,0)-IF(P31="x",17.6,0)-IF(Q31="x",17.6,0)&gt;0,IF(D31&gt;7.99,IF(D31&gt;23.95,'Verpflegungspauschale 2020'!$B$9,'Verpflegungspauschale 2020'!$C$9),0)-IF(O31="x",8.8,0)-IF(P31="x",17.6,0)-IF(Q31="x",17.6,0),0),0)+IF(E31="Italien (Mailand)",IF(IF(D31&gt;7.99,IF(D31&gt;23.95,'Verpflegungspauschale 2020'!$B$10,'Verpflegungspauschale 2020'!$C$10),0)-IF(O31="x",9,0)-IF(P31="x",18,0)-IF(Q31="x",18,0)&gt;0,IF(D31&gt;7.99,IF(D31&gt;23.95,'Verpflegungspauschale 2020'!$B$10,'Verpflegungspauschale 2020'!$C$10),0)-IF(O31="x",9,0)-IF(P31="x",18,0)-IF(Q31="x",18,0),0),0)+IF(E31="Italien (Rom)",IF(IF(D31&gt;7.99,IF(D31&gt;23.95,'Verpflegungspauschale 2020'!$B$11,'Verpflegungspauschale 2020'!$C$11),0)-IF(O31="x",8,0)-IF(P31="x",16,0)-IF(Q31="x",16,0)&gt;0,IF(D31&gt;7.99,IF(D31&gt;23.95,'Verpflegungspauschale 2020'!$B$11,'Verpflegungspauschale 2020'!$C$11),0)-IF(O31="x",8,0)-IF(P31="x",16,0)-IF(Q31="x",16,0),0),0)+IF(E31="Italien (Rest)",IF(IF(D31&gt;7.99,IF(D31&gt;23.95,'Verpflegungspauschale 2020'!$B$12,'Verpflegungspauschale 2020'!$C$12),0)-IF(O31="x",8,0)-IF(P31="x",16,0)-IF(Q31="x",16,0)&gt;0,IF(D31&gt;7.99,IF(D31&gt;23.95,'Verpflegungspauschale 2020'!$B$12,'Verpflegungspauschale 2020'!$C$12),0)-IF(O31="x",8,0)-IF(P31="x",16,0)-IF(Q31="x",16,0),0),0)+IF(E31="Niederlande",IF(IF(D31&gt;7.99,IF(D31&gt;23.95,'Verpflegungspauschale 2020'!$B$13,'Verpflegungspauschale 2020'!$C$13),0)-IF(O31="x",9.4,0)-IF(P31="x",18.8,0)-IF(Q31="x",18.8,0)&gt;0,IF(D31&gt;7.99,IF(D31&gt;23.95,'Verpflegungspauschale 2020'!$B$13,'Verpflegungspauschale 2020'!$C$13),0)-IF(O31="x",9.4,0)-IF(P31="x",18.8,0)-IF(Q31="x",18.8,0),0),0)+IF(E31="Österreich",IF(IF(D31&gt;7.99,IF(D31&gt;23.95,'Verpflegungspauschale 2020'!$B$14,'Verpflegungspauschale 2020'!$C$14),0)-IF(O31="x",8,0)-IF(P31="x",16,0)-IF(Q31="x",16,0)&gt;0,IF(D31&gt;7.99,IF(D31&gt;23.95,'Verpflegungspauschale 2020'!$B$14,'Verpflegungspauschale 2020'!$C$14),0)-IF(O31="x",8,0)-IF(P31="x",16,0)-IF(Q31="x",16,0),0),0)+IF(E31="Polen (Breslau)",IF(IF(D31&gt;7.99,IF(D31&gt;23.95,'Verpflegungspauschale 2020'!$B$15,'Verpflegungspauschale 2020'!$C$15),0)-IF(O31="x",6.6,0)-IF(P31="x",13.2,0)-IF(Q31="x",13.2,0)&gt;0,IF(D31&gt;7.99,IF(D31&gt;23.95,'Verpflegungspauschale 2020'!$B$15,'Verpflegungspauschale 2020'!$C$15),0)-IF(O31="x",6.6,0)-IF(P31="x",13.2,0)-IF(Q31="x",13.2,0),0),0)+IF(E31="Polen (Danzig)",IF(IF(D31&gt;7.99,IF(D31&gt;23.95,'Verpflegungspauschale 2020'!$B$16,'Verpflegungspauschale 2020'!$C$16),0)-IF(O31="x",6,0)-IF(P31="x",12,0)-IF(Q31="x",12,0)&gt;0,IF(D31&gt;7.99,IF(D31&gt;23.95,'Verpflegungspauschale 2020'!$B$16,'Verpflegungspauschale 2020'!$C$16),0)-IF(O31="x",6,0)-IF(P31="x",12,0)-IF(Q31="x",12,0),0),0)+IF(E31="Polen (Krakau)",IF(IF(D31&gt;7.99,IF(D31&gt;23.95,'Verpflegungspauschale 2020'!$B$17,'Verpflegungspauschale 2020'!$C$17),0)-IF(O31="x",5.4,0)-IF(P31="x",10.8,0)-IF(Q31="x",10.8,0)&gt;0,IF(D31&gt;7.99,IF(D31&gt;23.95,'Verpflegungspauschale 2020'!$B$17,'Verpflegungspauschale 2020'!$C$17),0)-IF(O31="x",5.4,0)-IF(P31="x",10.8,0)-IF(Q31="x",10.8,0),0),0)+IF(E31="Polen (Warschau)",IF(IF(D31&gt;7.99,IF(D31&gt;23.95,'Verpflegungspauschale 2020'!$B$18,'Verpflegungspauschale 2020'!$C$18),0)-IF(O31="x",5.8,0)-IF(P31="x",11.6,0)-IF(Q31="x",11.6,0)&gt;0,IF(D31&gt;7.99,IF(D31&gt;23.95,'Verpflegungspauschale 2020'!$B$18,'Verpflegungspauschale 2020'!$C$18),0)-IF(O31="x",5.8,0)-IF(P31="x",11.6,0)-IF(Q31="x",11.6,0),0),0)+IF(E31="Polen (Rest)",IF(IF(D31&gt;7.99,IF(D31&gt;23.95,'Verpflegungspauschale 2020'!$B$19,'Verpflegungspauschale 2020'!$C$19),0)-IF(O31="x",5.8,0)-IF(P31="x",11.6,0)-IF(Q31="x",11.6,0)&gt;0,IF(D31&gt;7.99,IF(D31&gt;23.95,'Verpflegungspauschale 2020'!$B$19,'Verpflegungspauschale 2020'!$C$19),0)-IF(O31="x",5.8,0)-IF(P31="x",11.6,0)-IF(Q31="x",11.6,0),0),0)+IF(E31="Tschechische Republik",IF(IF(D31&gt;7.99,IF(D31&gt;23.95,'Verpflegungspauschale 2020'!$B$20,'Verpflegungspauschale 2020'!$C$20),0)-IF(O31="x",7,0)-IF(P31="x",14,0)-IF(Q31="x",14,0)&gt;0,IF(D31&gt;7.99,IF(D31&gt;23.95,'Verpflegungspauschale 2020'!$B$20,'Verpflegungspauschale 2020'!$C$20),0)-IF(O31="x",7,0)-IF(P31="x",14,0)-IF(Q31="x",14,0),0),0),0)</f>
        <v>0</v>
      </c>
      <c r="N31" s="31"/>
      <c r="O31" s="33"/>
      <c r="P31" s="33"/>
      <c r="Q31" s="33"/>
    </row>
    <row r="32" spans="1:17" s="41" customFormat="1" ht="23.25" customHeight="1" x14ac:dyDescent="0.2">
      <c r="A32" s="126"/>
      <c r="B32" s="17"/>
      <c r="C32" s="17"/>
      <c r="D32" s="39">
        <f t="shared" si="0"/>
        <v>0</v>
      </c>
      <c r="E32" s="108"/>
      <c r="F32" s="124"/>
      <c r="G32" s="31"/>
      <c r="H32" s="31"/>
      <c r="I32" s="16"/>
      <c r="J32" s="32"/>
      <c r="K32" s="31"/>
      <c r="L32" s="120"/>
      <c r="M32" s="40">
        <f>IF(L32="ja",IF(E32="Deutschland",IF(IF(D32&gt;7.99,IF(D32&gt;23.95,'Verpflegungspauschale 2020'!$B$2,'Verpflegungspauschale 2020'!$C$2),0)-IF(O32="x",5.6,0)-IF(P32="x",11.2,0)-IF(Q32="x",11.2,0)&gt;0,IF(D32&gt;7.99,IF(D32&gt;23.95,'Verpflegungspauschale 2020'!$B$2,'Verpflegungspauschale 2020'!$C$2),0)-IF(O32="x",5.6,0)-IF(P32="x",11.2,0)-IF(Q32="x",11.2,0),0),0)+IF(E32="Belgien",IF(IF(D32&gt;7.99,IF(D32&gt;23.95,'Verpflegungspauschale 2020'!$B$3,'Verpflegungspauschale 2020'!$C$3),0)-IF(O32="x",8.4,0)-IF(P32="x",16.8,0)-IF(Q32="x",16.8,0)&gt;0,IF(D32&gt;7.99,IF(D32&gt;23.95,'Verpflegungspauschale 2020'!$B$3,'Verpflegungspauschale 2020'!$C$3),0)-IF(O32="x",8.4,0)-IF(P32="x",16.8,0)-IF(Q32="x",16.8,0),0),0)+IF(E32="Dänemark",IF(IF(D32&gt;7.99,IF(D32&gt;23.95,'Verpflegungspauschale 2020'!$B$4,'Verpflegungspauschale 2020'!$C$4),0)-IF(O32="x",11.6,0)-IF(P32="x",23.2,0)-IF(Q32="x",23.2,0)&gt;0,IF(D32&gt;7.99,IF(D32&gt;23.95,'Verpflegungspauschale 2020'!$B$4,'Verpflegungspauschale 2020'!$C$4),0)-IF(O32="x",11.6,0)-IF(P32="x",23.2,0)-IF(Q32="x",23.2,0),0),0)+IF(E32="Frankreich (Lyon)",IF(IF(D32&gt;7.99,IF(D32&gt;23.95,'Verpflegungspauschale 2020'!$B$5,'Verpflegungspauschale 2020'!$C$5),0)-IF(O32="x",10.6,0)-IF(P32="x",21.2,0)-IF(Q32="x",21.2,0)&gt;0,IF(D32&gt;7.99,IF(D32&gt;23.95,'Verpflegungspauschale 2020'!$B$5,'Verpflegungspauschale 2020'!$C$5),0)-IF(O32="x",10.6,0)-IF(P32="x",21.2,0)-IF(Q32="x",21.2,0),0),0)+IF(E32="Frankreich (Marseille)",IF(IF(D32&gt;7.99,IF(D32&gt;23.95,'Verpflegungspauschale 2020'!$B$6,'Verpflegungspauschale 2020'!$C$6),0)-IF(O32="x",9.2,0)-IF(P32="x",18,0)-IF(Q32="x",18.4,0)&gt;0,IF(D32&gt;7.99,IF(D32&gt;23.95,'Verpflegungspauschale 2020'!$B$6,'Verpflegungspauschale 2020'!$C$6),0)-IF(O32="x",9.2,0)-IF(P32="x",18.4,0)-IF(Q32="x",18.4,0),0),0)+IF(E32="Frankreich (Paris)",IF(IF(D32&gt;7.99,IF(D32&gt;23.95,'Verpflegungspauschale 2020'!$B$7,'Verpflegungspauschale 2020'!$C$7),0)-IF(O32="x",11.6,0)-IF(P32="x",23.2,0)-IF(Q32="x",23.2,0)&gt;0,IF(D32&gt;7.99,IF(D32&gt;23.95,'Verpflegungspauschale 2020'!$B$7,'Verpflegungspauschale 2020'!$C$7),0)-IF(O32="x",11.6,0)-IF(P32="x",23.2,0)-IF(Q32="x",23.2,0),0),0)+IF(E32="Frankreich (Straßburg)",IF(IF(D32&gt;7.99,IF(D32&gt;23.95,'Verpflegungspauschale 2020'!$B$8,'Verpflegungspauschale 2020'!$C$8),0)-IF(O32="x",10.2,0)-IF(P32="x",20.4,0)-IF(Q32="x",20.4,0)&gt;0,IF(D32&gt;7.99,IF(D32&gt;23.95,'Verpflegungspauschale 2020'!$B$8,'Verpflegungspauschale 2020'!$C$8),0)-IF(O32="x",10.2,0)-IF(P32="x",20.4,0)-IF(Q32="x",20.4,0),0),0)+IF(E32="Frankreich (Rest)",IF(IF(D32&gt;7.99,IF(D32&gt;23.95,'Verpflegungspauschale 2020'!$B$9,'Verpflegungspauschale 2020'!$C$9),0)-IF(O32="x",8.8,0)-IF(P32="x",17.6,0)-IF(Q32="x",17.6,0)&gt;0,IF(D32&gt;7.99,IF(D32&gt;23.95,'Verpflegungspauschale 2020'!$B$9,'Verpflegungspauschale 2020'!$C$9),0)-IF(O32="x",8.8,0)-IF(P32="x",17.6,0)-IF(Q32="x",17.6,0),0),0)+IF(E32="Italien (Mailand)",IF(IF(D32&gt;7.99,IF(D32&gt;23.95,'Verpflegungspauschale 2020'!$B$10,'Verpflegungspauschale 2020'!$C$10),0)-IF(O32="x",9,0)-IF(P32="x",18,0)-IF(Q32="x",18,0)&gt;0,IF(D32&gt;7.99,IF(D32&gt;23.95,'Verpflegungspauschale 2020'!$B$10,'Verpflegungspauschale 2020'!$C$10),0)-IF(O32="x",9,0)-IF(P32="x",18,0)-IF(Q32="x",18,0),0),0)+IF(E32="Italien (Rom)",IF(IF(D32&gt;7.99,IF(D32&gt;23.95,'Verpflegungspauschale 2020'!$B$11,'Verpflegungspauschale 2020'!$C$11),0)-IF(O32="x",8,0)-IF(P32="x",16,0)-IF(Q32="x",16,0)&gt;0,IF(D32&gt;7.99,IF(D32&gt;23.95,'Verpflegungspauschale 2020'!$B$11,'Verpflegungspauschale 2020'!$C$11),0)-IF(O32="x",8,0)-IF(P32="x",16,0)-IF(Q32="x",16,0),0),0)+IF(E32="Italien (Rest)",IF(IF(D32&gt;7.99,IF(D32&gt;23.95,'Verpflegungspauschale 2020'!$B$12,'Verpflegungspauschale 2020'!$C$12),0)-IF(O32="x",8,0)-IF(P32="x",16,0)-IF(Q32="x",16,0)&gt;0,IF(D32&gt;7.99,IF(D32&gt;23.95,'Verpflegungspauschale 2020'!$B$12,'Verpflegungspauschale 2020'!$C$12),0)-IF(O32="x",8,0)-IF(P32="x",16,0)-IF(Q32="x",16,0),0),0)+IF(E32="Niederlande",IF(IF(D32&gt;7.99,IF(D32&gt;23.95,'Verpflegungspauschale 2020'!$B$13,'Verpflegungspauschale 2020'!$C$13),0)-IF(O32="x",9.4,0)-IF(P32="x",18.8,0)-IF(Q32="x",18.8,0)&gt;0,IF(D32&gt;7.99,IF(D32&gt;23.95,'Verpflegungspauschale 2020'!$B$13,'Verpflegungspauschale 2020'!$C$13),0)-IF(O32="x",9.4,0)-IF(P32="x",18.8,0)-IF(Q32="x",18.8,0),0),0)+IF(E32="Österreich",IF(IF(D32&gt;7.99,IF(D32&gt;23.95,'Verpflegungspauschale 2020'!$B$14,'Verpflegungspauschale 2020'!$C$14),0)-IF(O32="x",8,0)-IF(P32="x",16,0)-IF(Q32="x",16,0)&gt;0,IF(D32&gt;7.99,IF(D32&gt;23.95,'Verpflegungspauschale 2020'!$B$14,'Verpflegungspauschale 2020'!$C$14),0)-IF(O32="x",8,0)-IF(P32="x",16,0)-IF(Q32="x",16,0),0),0)+IF(E32="Polen (Breslau)",IF(IF(D32&gt;7.99,IF(D32&gt;23.95,'Verpflegungspauschale 2020'!$B$15,'Verpflegungspauschale 2020'!$C$15),0)-IF(O32="x",6.6,0)-IF(P32="x",13.2,0)-IF(Q32="x",13.2,0)&gt;0,IF(D32&gt;7.99,IF(D32&gt;23.95,'Verpflegungspauschale 2020'!$B$15,'Verpflegungspauschale 2020'!$C$15),0)-IF(O32="x",6.6,0)-IF(P32="x",13.2,0)-IF(Q32="x",13.2,0),0),0)+IF(E32="Polen (Danzig)",IF(IF(D32&gt;7.99,IF(D32&gt;23.95,'Verpflegungspauschale 2020'!$B$16,'Verpflegungspauschale 2020'!$C$16),0)-IF(O32="x",6,0)-IF(P32="x",12,0)-IF(Q32="x",12,0)&gt;0,IF(D32&gt;7.99,IF(D32&gt;23.95,'Verpflegungspauschale 2020'!$B$16,'Verpflegungspauschale 2020'!$C$16),0)-IF(O32="x",6,0)-IF(P32="x",12,0)-IF(Q32="x",12,0),0),0)+IF(E32="Polen (Krakau)",IF(IF(D32&gt;7.99,IF(D32&gt;23.95,'Verpflegungspauschale 2020'!$B$17,'Verpflegungspauschale 2020'!$C$17),0)-IF(O32="x",5.4,0)-IF(P32="x",10.8,0)-IF(Q32="x",10.8,0)&gt;0,IF(D32&gt;7.99,IF(D32&gt;23.95,'Verpflegungspauschale 2020'!$B$17,'Verpflegungspauschale 2020'!$C$17),0)-IF(O32="x",5.4,0)-IF(P32="x",10.8,0)-IF(Q32="x",10.8,0),0),0)+IF(E32="Polen (Warschau)",IF(IF(D32&gt;7.99,IF(D32&gt;23.95,'Verpflegungspauschale 2020'!$B$18,'Verpflegungspauschale 2020'!$C$18),0)-IF(O32="x",5.8,0)-IF(P32="x",11.6,0)-IF(Q32="x",11.6,0)&gt;0,IF(D32&gt;7.99,IF(D32&gt;23.95,'Verpflegungspauschale 2020'!$B$18,'Verpflegungspauschale 2020'!$C$18),0)-IF(O32="x",5.8,0)-IF(P32="x",11.6,0)-IF(Q32="x",11.6,0),0),0)+IF(E32="Polen (Rest)",IF(IF(D32&gt;7.99,IF(D32&gt;23.95,'Verpflegungspauschale 2020'!$B$19,'Verpflegungspauschale 2020'!$C$19),0)-IF(O32="x",5.8,0)-IF(P32="x",11.6,0)-IF(Q32="x",11.6,0)&gt;0,IF(D32&gt;7.99,IF(D32&gt;23.95,'Verpflegungspauschale 2020'!$B$19,'Verpflegungspauschale 2020'!$C$19),0)-IF(O32="x",5.8,0)-IF(P32="x",11.6,0)-IF(Q32="x",11.6,0),0),0)+IF(E32="Tschechische Republik",IF(IF(D32&gt;7.99,IF(D32&gt;23.95,'Verpflegungspauschale 2020'!$B$20,'Verpflegungspauschale 2020'!$C$20),0)-IF(O32="x",7,0)-IF(P32="x",14,0)-IF(Q32="x",14,0)&gt;0,IF(D32&gt;7.99,IF(D32&gt;23.95,'Verpflegungspauschale 2020'!$B$20,'Verpflegungspauschale 2020'!$C$20),0)-IF(O32="x",7,0)-IF(P32="x",14,0)-IF(Q32="x",14,0),0),0),0)</f>
        <v>0</v>
      </c>
      <c r="N32" s="31"/>
      <c r="O32" s="33"/>
      <c r="P32" s="33"/>
      <c r="Q32" s="33"/>
    </row>
    <row r="33" spans="1:17" s="41" customFormat="1" ht="23.25" customHeight="1" x14ac:dyDescent="0.2">
      <c r="A33" s="126"/>
      <c r="B33" s="17"/>
      <c r="C33" s="17"/>
      <c r="D33" s="39">
        <f t="shared" si="0"/>
        <v>0</v>
      </c>
      <c r="E33" s="108"/>
      <c r="F33" s="124"/>
      <c r="G33" s="31"/>
      <c r="H33" s="31"/>
      <c r="I33" s="16"/>
      <c r="J33" s="32"/>
      <c r="K33" s="31"/>
      <c r="L33" s="120"/>
      <c r="M33" s="40">
        <f>IF(L33="ja",IF(E33="Deutschland",IF(IF(D33&gt;7.99,IF(D33&gt;23.95,'Verpflegungspauschale 2020'!$B$2,'Verpflegungspauschale 2020'!$C$2),0)-IF(O33="x",5.6,0)-IF(P33="x",11.2,0)-IF(Q33="x",11.2,0)&gt;0,IF(D33&gt;7.99,IF(D33&gt;23.95,'Verpflegungspauschale 2020'!$B$2,'Verpflegungspauschale 2020'!$C$2),0)-IF(O33="x",5.6,0)-IF(P33="x",11.2,0)-IF(Q33="x",11.2,0),0),0)+IF(E33="Belgien",IF(IF(D33&gt;7.99,IF(D33&gt;23.95,'Verpflegungspauschale 2020'!$B$3,'Verpflegungspauschale 2020'!$C$3),0)-IF(O33="x",8.4,0)-IF(P33="x",16.8,0)-IF(Q33="x",16.8,0)&gt;0,IF(D33&gt;7.99,IF(D33&gt;23.95,'Verpflegungspauschale 2020'!$B$3,'Verpflegungspauschale 2020'!$C$3),0)-IF(O33="x",8.4,0)-IF(P33="x",16.8,0)-IF(Q33="x",16.8,0),0),0)+IF(E33="Dänemark",IF(IF(D33&gt;7.99,IF(D33&gt;23.95,'Verpflegungspauschale 2020'!$B$4,'Verpflegungspauschale 2020'!$C$4),0)-IF(O33="x",11.6,0)-IF(P33="x",23.2,0)-IF(Q33="x",23.2,0)&gt;0,IF(D33&gt;7.99,IF(D33&gt;23.95,'Verpflegungspauschale 2020'!$B$4,'Verpflegungspauschale 2020'!$C$4),0)-IF(O33="x",11.6,0)-IF(P33="x",23.2,0)-IF(Q33="x",23.2,0),0),0)+IF(E33="Frankreich (Lyon)",IF(IF(D33&gt;7.99,IF(D33&gt;23.95,'Verpflegungspauschale 2020'!$B$5,'Verpflegungspauschale 2020'!$C$5),0)-IF(O33="x",10.6,0)-IF(P33="x",21.2,0)-IF(Q33="x",21.2,0)&gt;0,IF(D33&gt;7.99,IF(D33&gt;23.95,'Verpflegungspauschale 2020'!$B$5,'Verpflegungspauschale 2020'!$C$5),0)-IF(O33="x",10.6,0)-IF(P33="x",21.2,0)-IF(Q33="x",21.2,0),0),0)+IF(E33="Frankreich (Marseille)",IF(IF(D33&gt;7.99,IF(D33&gt;23.95,'Verpflegungspauschale 2020'!$B$6,'Verpflegungspauschale 2020'!$C$6),0)-IF(O33="x",9.2,0)-IF(P33="x",18,0)-IF(Q33="x",18.4,0)&gt;0,IF(D33&gt;7.99,IF(D33&gt;23.95,'Verpflegungspauschale 2020'!$B$6,'Verpflegungspauschale 2020'!$C$6),0)-IF(O33="x",9.2,0)-IF(P33="x",18.4,0)-IF(Q33="x",18.4,0),0),0)+IF(E33="Frankreich (Paris)",IF(IF(D33&gt;7.99,IF(D33&gt;23.95,'Verpflegungspauschale 2020'!$B$7,'Verpflegungspauschale 2020'!$C$7),0)-IF(O33="x",11.6,0)-IF(P33="x",23.2,0)-IF(Q33="x",23.2,0)&gt;0,IF(D33&gt;7.99,IF(D33&gt;23.95,'Verpflegungspauschale 2020'!$B$7,'Verpflegungspauschale 2020'!$C$7),0)-IF(O33="x",11.6,0)-IF(P33="x",23.2,0)-IF(Q33="x",23.2,0),0),0)+IF(E33="Frankreich (Straßburg)",IF(IF(D33&gt;7.99,IF(D33&gt;23.95,'Verpflegungspauschale 2020'!$B$8,'Verpflegungspauschale 2020'!$C$8),0)-IF(O33="x",10.2,0)-IF(P33="x",20.4,0)-IF(Q33="x",20.4,0)&gt;0,IF(D33&gt;7.99,IF(D33&gt;23.95,'Verpflegungspauschale 2020'!$B$8,'Verpflegungspauschale 2020'!$C$8),0)-IF(O33="x",10.2,0)-IF(P33="x",20.4,0)-IF(Q33="x",20.4,0),0),0)+IF(E33="Frankreich (Rest)",IF(IF(D33&gt;7.99,IF(D33&gt;23.95,'Verpflegungspauschale 2020'!$B$9,'Verpflegungspauschale 2020'!$C$9),0)-IF(O33="x",8.8,0)-IF(P33="x",17.6,0)-IF(Q33="x",17.6,0)&gt;0,IF(D33&gt;7.99,IF(D33&gt;23.95,'Verpflegungspauschale 2020'!$B$9,'Verpflegungspauschale 2020'!$C$9),0)-IF(O33="x",8.8,0)-IF(P33="x",17.6,0)-IF(Q33="x",17.6,0),0),0)+IF(E33="Italien (Mailand)",IF(IF(D33&gt;7.99,IF(D33&gt;23.95,'Verpflegungspauschale 2020'!$B$10,'Verpflegungspauschale 2020'!$C$10),0)-IF(O33="x",9,0)-IF(P33="x",18,0)-IF(Q33="x",18,0)&gt;0,IF(D33&gt;7.99,IF(D33&gt;23.95,'Verpflegungspauschale 2020'!$B$10,'Verpflegungspauschale 2020'!$C$10),0)-IF(O33="x",9,0)-IF(P33="x",18,0)-IF(Q33="x",18,0),0),0)+IF(E33="Italien (Rom)",IF(IF(D33&gt;7.99,IF(D33&gt;23.95,'Verpflegungspauschale 2020'!$B$11,'Verpflegungspauschale 2020'!$C$11),0)-IF(O33="x",8,0)-IF(P33="x",16,0)-IF(Q33="x",16,0)&gt;0,IF(D33&gt;7.99,IF(D33&gt;23.95,'Verpflegungspauschale 2020'!$B$11,'Verpflegungspauschale 2020'!$C$11),0)-IF(O33="x",8,0)-IF(P33="x",16,0)-IF(Q33="x",16,0),0),0)+IF(E33="Italien (Rest)",IF(IF(D33&gt;7.99,IF(D33&gt;23.95,'Verpflegungspauschale 2020'!$B$12,'Verpflegungspauschale 2020'!$C$12),0)-IF(O33="x",8,0)-IF(P33="x",16,0)-IF(Q33="x",16,0)&gt;0,IF(D33&gt;7.99,IF(D33&gt;23.95,'Verpflegungspauschale 2020'!$B$12,'Verpflegungspauschale 2020'!$C$12),0)-IF(O33="x",8,0)-IF(P33="x",16,0)-IF(Q33="x",16,0),0),0)+IF(E33="Niederlande",IF(IF(D33&gt;7.99,IF(D33&gt;23.95,'Verpflegungspauschale 2020'!$B$13,'Verpflegungspauschale 2020'!$C$13),0)-IF(O33="x",9.4,0)-IF(P33="x",18.8,0)-IF(Q33="x",18.8,0)&gt;0,IF(D33&gt;7.99,IF(D33&gt;23.95,'Verpflegungspauschale 2020'!$B$13,'Verpflegungspauschale 2020'!$C$13),0)-IF(O33="x",9.4,0)-IF(P33="x",18.8,0)-IF(Q33="x",18.8,0),0),0)+IF(E33="Österreich",IF(IF(D33&gt;7.99,IF(D33&gt;23.95,'Verpflegungspauschale 2020'!$B$14,'Verpflegungspauschale 2020'!$C$14),0)-IF(O33="x",8,0)-IF(P33="x",16,0)-IF(Q33="x",16,0)&gt;0,IF(D33&gt;7.99,IF(D33&gt;23.95,'Verpflegungspauschale 2020'!$B$14,'Verpflegungspauschale 2020'!$C$14),0)-IF(O33="x",8,0)-IF(P33="x",16,0)-IF(Q33="x",16,0),0),0)+IF(E33="Polen (Breslau)",IF(IF(D33&gt;7.99,IF(D33&gt;23.95,'Verpflegungspauschale 2020'!$B$15,'Verpflegungspauschale 2020'!$C$15),0)-IF(O33="x",6.6,0)-IF(P33="x",13.2,0)-IF(Q33="x",13.2,0)&gt;0,IF(D33&gt;7.99,IF(D33&gt;23.95,'Verpflegungspauschale 2020'!$B$15,'Verpflegungspauschale 2020'!$C$15),0)-IF(O33="x",6.6,0)-IF(P33="x",13.2,0)-IF(Q33="x",13.2,0),0),0)+IF(E33="Polen (Danzig)",IF(IF(D33&gt;7.99,IF(D33&gt;23.95,'Verpflegungspauschale 2020'!$B$16,'Verpflegungspauschale 2020'!$C$16),0)-IF(O33="x",6,0)-IF(P33="x",12,0)-IF(Q33="x",12,0)&gt;0,IF(D33&gt;7.99,IF(D33&gt;23.95,'Verpflegungspauschale 2020'!$B$16,'Verpflegungspauschale 2020'!$C$16),0)-IF(O33="x",6,0)-IF(P33="x",12,0)-IF(Q33="x",12,0),0),0)+IF(E33="Polen (Krakau)",IF(IF(D33&gt;7.99,IF(D33&gt;23.95,'Verpflegungspauschale 2020'!$B$17,'Verpflegungspauschale 2020'!$C$17),0)-IF(O33="x",5.4,0)-IF(P33="x",10.8,0)-IF(Q33="x",10.8,0)&gt;0,IF(D33&gt;7.99,IF(D33&gt;23.95,'Verpflegungspauschale 2020'!$B$17,'Verpflegungspauschale 2020'!$C$17),0)-IF(O33="x",5.4,0)-IF(P33="x",10.8,0)-IF(Q33="x",10.8,0),0),0)+IF(E33="Polen (Warschau)",IF(IF(D33&gt;7.99,IF(D33&gt;23.95,'Verpflegungspauschale 2020'!$B$18,'Verpflegungspauschale 2020'!$C$18),0)-IF(O33="x",5.8,0)-IF(P33="x",11.6,0)-IF(Q33="x",11.6,0)&gt;0,IF(D33&gt;7.99,IF(D33&gt;23.95,'Verpflegungspauschale 2020'!$B$18,'Verpflegungspauschale 2020'!$C$18),0)-IF(O33="x",5.8,0)-IF(P33="x",11.6,0)-IF(Q33="x",11.6,0),0),0)+IF(E33="Polen (Rest)",IF(IF(D33&gt;7.99,IF(D33&gt;23.95,'Verpflegungspauschale 2020'!$B$19,'Verpflegungspauschale 2020'!$C$19),0)-IF(O33="x",5.8,0)-IF(P33="x",11.6,0)-IF(Q33="x",11.6,0)&gt;0,IF(D33&gt;7.99,IF(D33&gt;23.95,'Verpflegungspauschale 2020'!$B$19,'Verpflegungspauschale 2020'!$C$19),0)-IF(O33="x",5.8,0)-IF(P33="x",11.6,0)-IF(Q33="x",11.6,0),0),0)+IF(E33="Tschechische Republik",IF(IF(D33&gt;7.99,IF(D33&gt;23.95,'Verpflegungspauschale 2020'!$B$20,'Verpflegungspauschale 2020'!$C$20),0)-IF(O33="x",7,0)-IF(P33="x",14,0)-IF(Q33="x",14,0)&gt;0,IF(D33&gt;7.99,IF(D33&gt;23.95,'Verpflegungspauschale 2020'!$B$20,'Verpflegungspauschale 2020'!$C$20),0)-IF(O33="x",7,0)-IF(P33="x",14,0)-IF(Q33="x",14,0),0),0),0)</f>
        <v>0</v>
      </c>
      <c r="N33" s="31"/>
      <c r="O33" s="33"/>
      <c r="P33" s="33"/>
      <c r="Q33" s="33"/>
    </row>
    <row r="34" spans="1:17" s="41" customFormat="1" ht="23.25" customHeight="1" x14ac:dyDescent="0.2">
      <c r="A34" s="126"/>
      <c r="B34" s="17"/>
      <c r="C34" s="17"/>
      <c r="D34" s="39">
        <f t="shared" si="0"/>
        <v>0</v>
      </c>
      <c r="E34" s="108"/>
      <c r="F34" s="124"/>
      <c r="G34" s="31"/>
      <c r="H34" s="31"/>
      <c r="I34" s="16"/>
      <c r="J34" s="32"/>
      <c r="K34" s="31"/>
      <c r="L34" s="120"/>
      <c r="M34" s="40">
        <f>IF(L34="ja",IF(E34="Deutschland",IF(IF(D34&gt;7.99,IF(D34&gt;23.95,'Verpflegungspauschale 2020'!$B$2,'Verpflegungspauschale 2020'!$C$2),0)-IF(O34="x",5.6,0)-IF(P34="x",11.2,0)-IF(Q34="x",11.2,0)&gt;0,IF(D34&gt;7.99,IF(D34&gt;23.95,'Verpflegungspauschale 2020'!$B$2,'Verpflegungspauschale 2020'!$C$2),0)-IF(O34="x",5.6,0)-IF(P34="x",11.2,0)-IF(Q34="x",11.2,0),0),0)+IF(E34="Belgien",IF(IF(D34&gt;7.99,IF(D34&gt;23.95,'Verpflegungspauschale 2020'!$B$3,'Verpflegungspauschale 2020'!$C$3),0)-IF(O34="x",8.4,0)-IF(P34="x",16.8,0)-IF(Q34="x",16.8,0)&gt;0,IF(D34&gt;7.99,IF(D34&gt;23.95,'Verpflegungspauschale 2020'!$B$3,'Verpflegungspauschale 2020'!$C$3),0)-IF(O34="x",8.4,0)-IF(P34="x",16.8,0)-IF(Q34="x",16.8,0),0),0)+IF(E34="Dänemark",IF(IF(D34&gt;7.99,IF(D34&gt;23.95,'Verpflegungspauschale 2020'!$B$4,'Verpflegungspauschale 2020'!$C$4),0)-IF(O34="x",11.6,0)-IF(P34="x",23.2,0)-IF(Q34="x",23.2,0)&gt;0,IF(D34&gt;7.99,IF(D34&gt;23.95,'Verpflegungspauschale 2020'!$B$4,'Verpflegungspauschale 2020'!$C$4),0)-IF(O34="x",11.6,0)-IF(P34="x",23.2,0)-IF(Q34="x",23.2,0),0),0)+IF(E34="Frankreich (Lyon)",IF(IF(D34&gt;7.99,IF(D34&gt;23.95,'Verpflegungspauschale 2020'!$B$5,'Verpflegungspauschale 2020'!$C$5),0)-IF(O34="x",10.6,0)-IF(P34="x",21.2,0)-IF(Q34="x",21.2,0)&gt;0,IF(D34&gt;7.99,IF(D34&gt;23.95,'Verpflegungspauschale 2020'!$B$5,'Verpflegungspauschale 2020'!$C$5),0)-IF(O34="x",10.6,0)-IF(P34="x",21.2,0)-IF(Q34="x",21.2,0),0),0)+IF(E34="Frankreich (Marseille)",IF(IF(D34&gt;7.99,IF(D34&gt;23.95,'Verpflegungspauschale 2020'!$B$6,'Verpflegungspauschale 2020'!$C$6),0)-IF(O34="x",9.2,0)-IF(P34="x",18,0)-IF(Q34="x",18.4,0)&gt;0,IF(D34&gt;7.99,IF(D34&gt;23.95,'Verpflegungspauschale 2020'!$B$6,'Verpflegungspauschale 2020'!$C$6),0)-IF(O34="x",9.2,0)-IF(P34="x",18.4,0)-IF(Q34="x",18.4,0),0),0)+IF(E34="Frankreich (Paris)",IF(IF(D34&gt;7.99,IF(D34&gt;23.95,'Verpflegungspauschale 2020'!$B$7,'Verpflegungspauschale 2020'!$C$7),0)-IF(O34="x",11.6,0)-IF(P34="x",23.2,0)-IF(Q34="x",23.2,0)&gt;0,IF(D34&gt;7.99,IF(D34&gt;23.95,'Verpflegungspauschale 2020'!$B$7,'Verpflegungspauschale 2020'!$C$7),0)-IF(O34="x",11.6,0)-IF(P34="x",23.2,0)-IF(Q34="x",23.2,0),0),0)+IF(E34="Frankreich (Straßburg)",IF(IF(D34&gt;7.99,IF(D34&gt;23.95,'Verpflegungspauschale 2020'!$B$8,'Verpflegungspauschale 2020'!$C$8),0)-IF(O34="x",10.2,0)-IF(P34="x",20.4,0)-IF(Q34="x",20.4,0)&gt;0,IF(D34&gt;7.99,IF(D34&gt;23.95,'Verpflegungspauschale 2020'!$B$8,'Verpflegungspauschale 2020'!$C$8),0)-IF(O34="x",10.2,0)-IF(P34="x",20.4,0)-IF(Q34="x",20.4,0),0),0)+IF(E34="Frankreich (Rest)",IF(IF(D34&gt;7.99,IF(D34&gt;23.95,'Verpflegungspauschale 2020'!$B$9,'Verpflegungspauschale 2020'!$C$9),0)-IF(O34="x",8.8,0)-IF(P34="x",17.6,0)-IF(Q34="x",17.6,0)&gt;0,IF(D34&gt;7.99,IF(D34&gt;23.95,'Verpflegungspauschale 2020'!$B$9,'Verpflegungspauschale 2020'!$C$9),0)-IF(O34="x",8.8,0)-IF(P34="x",17.6,0)-IF(Q34="x",17.6,0),0),0)+IF(E34="Italien (Mailand)",IF(IF(D34&gt;7.99,IF(D34&gt;23.95,'Verpflegungspauschale 2020'!$B$10,'Verpflegungspauschale 2020'!$C$10),0)-IF(O34="x",9,0)-IF(P34="x",18,0)-IF(Q34="x",18,0)&gt;0,IF(D34&gt;7.99,IF(D34&gt;23.95,'Verpflegungspauschale 2020'!$B$10,'Verpflegungspauschale 2020'!$C$10),0)-IF(O34="x",9,0)-IF(P34="x",18,0)-IF(Q34="x",18,0),0),0)+IF(E34="Italien (Rom)",IF(IF(D34&gt;7.99,IF(D34&gt;23.95,'Verpflegungspauschale 2020'!$B$11,'Verpflegungspauschale 2020'!$C$11),0)-IF(O34="x",8,0)-IF(P34="x",16,0)-IF(Q34="x",16,0)&gt;0,IF(D34&gt;7.99,IF(D34&gt;23.95,'Verpflegungspauschale 2020'!$B$11,'Verpflegungspauschale 2020'!$C$11),0)-IF(O34="x",8,0)-IF(P34="x",16,0)-IF(Q34="x",16,0),0),0)+IF(E34="Italien (Rest)",IF(IF(D34&gt;7.99,IF(D34&gt;23.95,'Verpflegungspauschale 2020'!$B$12,'Verpflegungspauschale 2020'!$C$12),0)-IF(O34="x",8,0)-IF(P34="x",16,0)-IF(Q34="x",16,0)&gt;0,IF(D34&gt;7.99,IF(D34&gt;23.95,'Verpflegungspauschale 2020'!$B$12,'Verpflegungspauschale 2020'!$C$12),0)-IF(O34="x",8,0)-IF(P34="x",16,0)-IF(Q34="x",16,0),0),0)+IF(E34="Niederlande",IF(IF(D34&gt;7.99,IF(D34&gt;23.95,'Verpflegungspauschale 2020'!$B$13,'Verpflegungspauschale 2020'!$C$13),0)-IF(O34="x",9.4,0)-IF(P34="x",18.8,0)-IF(Q34="x",18.8,0)&gt;0,IF(D34&gt;7.99,IF(D34&gt;23.95,'Verpflegungspauschale 2020'!$B$13,'Verpflegungspauschale 2020'!$C$13),0)-IF(O34="x",9.4,0)-IF(P34="x",18.8,0)-IF(Q34="x",18.8,0),0),0)+IF(E34="Österreich",IF(IF(D34&gt;7.99,IF(D34&gt;23.95,'Verpflegungspauschale 2020'!$B$14,'Verpflegungspauschale 2020'!$C$14),0)-IF(O34="x",8,0)-IF(P34="x",16,0)-IF(Q34="x",16,0)&gt;0,IF(D34&gt;7.99,IF(D34&gt;23.95,'Verpflegungspauschale 2020'!$B$14,'Verpflegungspauschale 2020'!$C$14),0)-IF(O34="x",8,0)-IF(P34="x",16,0)-IF(Q34="x",16,0),0),0)+IF(E34="Polen (Breslau)",IF(IF(D34&gt;7.99,IF(D34&gt;23.95,'Verpflegungspauschale 2020'!$B$15,'Verpflegungspauschale 2020'!$C$15),0)-IF(O34="x",6.6,0)-IF(P34="x",13.2,0)-IF(Q34="x",13.2,0)&gt;0,IF(D34&gt;7.99,IF(D34&gt;23.95,'Verpflegungspauschale 2020'!$B$15,'Verpflegungspauschale 2020'!$C$15),0)-IF(O34="x",6.6,0)-IF(P34="x",13.2,0)-IF(Q34="x",13.2,0),0),0)+IF(E34="Polen (Danzig)",IF(IF(D34&gt;7.99,IF(D34&gt;23.95,'Verpflegungspauschale 2020'!$B$16,'Verpflegungspauschale 2020'!$C$16),0)-IF(O34="x",6,0)-IF(P34="x",12,0)-IF(Q34="x",12,0)&gt;0,IF(D34&gt;7.99,IF(D34&gt;23.95,'Verpflegungspauschale 2020'!$B$16,'Verpflegungspauschale 2020'!$C$16),0)-IF(O34="x",6,0)-IF(P34="x",12,0)-IF(Q34="x",12,0),0),0)+IF(E34="Polen (Krakau)",IF(IF(D34&gt;7.99,IF(D34&gt;23.95,'Verpflegungspauschale 2020'!$B$17,'Verpflegungspauschale 2020'!$C$17),0)-IF(O34="x",5.4,0)-IF(P34="x",10.8,0)-IF(Q34="x",10.8,0)&gt;0,IF(D34&gt;7.99,IF(D34&gt;23.95,'Verpflegungspauschale 2020'!$B$17,'Verpflegungspauschale 2020'!$C$17),0)-IF(O34="x",5.4,0)-IF(P34="x",10.8,0)-IF(Q34="x",10.8,0),0),0)+IF(E34="Polen (Warschau)",IF(IF(D34&gt;7.99,IF(D34&gt;23.95,'Verpflegungspauschale 2020'!$B$18,'Verpflegungspauschale 2020'!$C$18),0)-IF(O34="x",5.8,0)-IF(P34="x",11.6,0)-IF(Q34="x",11.6,0)&gt;0,IF(D34&gt;7.99,IF(D34&gt;23.95,'Verpflegungspauschale 2020'!$B$18,'Verpflegungspauschale 2020'!$C$18),0)-IF(O34="x",5.8,0)-IF(P34="x",11.6,0)-IF(Q34="x",11.6,0),0),0)+IF(E34="Polen (Rest)",IF(IF(D34&gt;7.99,IF(D34&gt;23.95,'Verpflegungspauschale 2020'!$B$19,'Verpflegungspauschale 2020'!$C$19),0)-IF(O34="x",5.8,0)-IF(P34="x",11.6,0)-IF(Q34="x",11.6,0)&gt;0,IF(D34&gt;7.99,IF(D34&gt;23.95,'Verpflegungspauschale 2020'!$B$19,'Verpflegungspauschale 2020'!$C$19),0)-IF(O34="x",5.8,0)-IF(P34="x",11.6,0)-IF(Q34="x",11.6,0),0),0)+IF(E34="Tschechische Republik",IF(IF(D34&gt;7.99,IF(D34&gt;23.95,'Verpflegungspauschale 2020'!$B$20,'Verpflegungspauschale 2020'!$C$20),0)-IF(O34="x",7,0)-IF(P34="x",14,0)-IF(Q34="x",14,0)&gt;0,IF(D34&gt;7.99,IF(D34&gt;23.95,'Verpflegungspauschale 2020'!$B$20,'Verpflegungspauschale 2020'!$C$20),0)-IF(O34="x",7,0)-IF(P34="x",14,0)-IF(Q34="x",14,0),0),0),0)</f>
        <v>0</v>
      </c>
      <c r="N34" s="31"/>
      <c r="O34" s="33"/>
      <c r="P34" s="33"/>
      <c r="Q34" s="33"/>
    </row>
    <row r="35" spans="1:17" s="41" customFormat="1" ht="23.25" customHeight="1" x14ac:dyDescent="0.2">
      <c r="A35" s="126"/>
      <c r="B35" s="17"/>
      <c r="C35" s="17"/>
      <c r="D35" s="39">
        <f t="shared" si="0"/>
        <v>0</v>
      </c>
      <c r="E35" s="108"/>
      <c r="F35" s="124"/>
      <c r="G35" s="31"/>
      <c r="H35" s="31"/>
      <c r="I35" s="16"/>
      <c r="J35" s="32"/>
      <c r="K35" s="31"/>
      <c r="L35" s="120"/>
      <c r="M35" s="40">
        <f>IF(L35="ja",IF(E35="Deutschland",IF(IF(D35&gt;7.99,IF(D35&gt;23.95,'Verpflegungspauschale 2020'!$B$2,'Verpflegungspauschale 2020'!$C$2),0)-IF(O35="x",5.6,0)-IF(P35="x",11.2,0)-IF(Q35="x",11.2,0)&gt;0,IF(D35&gt;7.99,IF(D35&gt;23.95,'Verpflegungspauschale 2020'!$B$2,'Verpflegungspauschale 2020'!$C$2),0)-IF(O35="x",5.6,0)-IF(P35="x",11.2,0)-IF(Q35="x",11.2,0),0),0)+IF(E35="Belgien",IF(IF(D35&gt;7.99,IF(D35&gt;23.95,'Verpflegungspauschale 2020'!$B$3,'Verpflegungspauschale 2020'!$C$3),0)-IF(O35="x",8.4,0)-IF(P35="x",16.8,0)-IF(Q35="x",16.8,0)&gt;0,IF(D35&gt;7.99,IF(D35&gt;23.95,'Verpflegungspauschale 2020'!$B$3,'Verpflegungspauschale 2020'!$C$3),0)-IF(O35="x",8.4,0)-IF(P35="x",16.8,0)-IF(Q35="x",16.8,0),0),0)+IF(E35="Dänemark",IF(IF(D35&gt;7.99,IF(D35&gt;23.95,'Verpflegungspauschale 2020'!$B$4,'Verpflegungspauschale 2020'!$C$4),0)-IF(O35="x",11.6,0)-IF(P35="x",23.2,0)-IF(Q35="x",23.2,0)&gt;0,IF(D35&gt;7.99,IF(D35&gt;23.95,'Verpflegungspauschale 2020'!$B$4,'Verpflegungspauschale 2020'!$C$4),0)-IF(O35="x",11.6,0)-IF(P35="x",23.2,0)-IF(Q35="x",23.2,0),0),0)+IF(E35="Frankreich (Lyon)",IF(IF(D35&gt;7.99,IF(D35&gt;23.95,'Verpflegungspauschale 2020'!$B$5,'Verpflegungspauschale 2020'!$C$5),0)-IF(O35="x",10.6,0)-IF(P35="x",21.2,0)-IF(Q35="x",21.2,0)&gt;0,IF(D35&gt;7.99,IF(D35&gt;23.95,'Verpflegungspauschale 2020'!$B$5,'Verpflegungspauschale 2020'!$C$5),0)-IF(O35="x",10.6,0)-IF(P35="x",21.2,0)-IF(Q35="x",21.2,0),0),0)+IF(E35="Frankreich (Marseille)",IF(IF(D35&gt;7.99,IF(D35&gt;23.95,'Verpflegungspauschale 2020'!$B$6,'Verpflegungspauschale 2020'!$C$6),0)-IF(O35="x",9.2,0)-IF(P35="x",18,0)-IF(Q35="x",18.4,0)&gt;0,IF(D35&gt;7.99,IF(D35&gt;23.95,'Verpflegungspauschale 2020'!$B$6,'Verpflegungspauschale 2020'!$C$6),0)-IF(O35="x",9.2,0)-IF(P35="x",18.4,0)-IF(Q35="x",18.4,0),0),0)+IF(E35="Frankreich (Paris)",IF(IF(D35&gt;7.99,IF(D35&gt;23.95,'Verpflegungspauschale 2020'!$B$7,'Verpflegungspauschale 2020'!$C$7),0)-IF(O35="x",11.6,0)-IF(P35="x",23.2,0)-IF(Q35="x",23.2,0)&gt;0,IF(D35&gt;7.99,IF(D35&gt;23.95,'Verpflegungspauschale 2020'!$B$7,'Verpflegungspauschale 2020'!$C$7),0)-IF(O35="x",11.6,0)-IF(P35="x",23.2,0)-IF(Q35="x",23.2,0),0),0)+IF(E35="Frankreich (Straßburg)",IF(IF(D35&gt;7.99,IF(D35&gt;23.95,'Verpflegungspauschale 2020'!$B$8,'Verpflegungspauschale 2020'!$C$8),0)-IF(O35="x",10.2,0)-IF(P35="x",20.4,0)-IF(Q35="x",20.4,0)&gt;0,IF(D35&gt;7.99,IF(D35&gt;23.95,'Verpflegungspauschale 2020'!$B$8,'Verpflegungspauschale 2020'!$C$8),0)-IF(O35="x",10.2,0)-IF(P35="x",20.4,0)-IF(Q35="x",20.4,0),0),0)+IF(E35="Frankreich (Rest)",IF(IF(D35&gt;7.99,IF(D35&gt;23.95,'Verpflegungspauschale 2020'!$B$9,'Verpflegungspauschale 2020'!$C$9),0)-IF(O35="x",8.8,0)-IF(P35="x",17.6,0)-IF(Q35="x",17.6,0)&gt;0,IF(D35&gt;7.99,IF(D35&gt;23.95,'Verpflegungspauschale 2020'!$B$9,'Verpflegungspauschale 2020'!$C$9),0)-IF(O35="x",8.8,0)-IF(P35="x",17.6,0)-IF(Q35="x",17.6,0),0),0)+IF(E35="Italien (Mailand)",IF(IF(D35&gt;7.99,IF(D35&gt;23.95,'Verpflegungspauschale 2020'!$B$10,'Verpflegungspauschale 2020'!$C$10),0)-IF(O35="x",9,0)-IF(P35="x",18,0)-IF(Q35="x",18,0)&gt;0,IF(D35&gt;7.99,IF(D35&gt;23.95,'Verpflegungspauschale 2020'!$B$10,'Verpflegungspauschale 2020'!$C$10),0)-IF(O35="x",9,0)-IF(P35="x",18,0)-IF(Q35="x",18,0),0),0)+IF(E35="Italien (Rom)",IF(IF(D35&gt;7.99,IF(D35&gt;23.95,'Verpflegungspauschale 2020'!$B$11,'Verpflegungspauschale 2020'!$C$11),0)-IF(O35="x",8,0)-IF(P35="x",16,0)-IF(Q35="x",16,0)&gt;0,IF(D35&gt;7.99,IF(D35&gt;23.95,'Verpflegungspauschale 2020'!$B$11,'Verpflegungspauschale 2020'!$C$11),0)-IF(O35="x",8,0)-IF(P35="x",16,0)-IF(Q35="x",16,0),0),0)+IF(E35="Italien (Rest)",IF(IF(D35&gt;7.99,IF(D35&gt;23.95,'Verpflegungspauschale 2020'!$B$12,'Verpflegungspauschale 2020'!$C$12),0)-IF(O35="x",8,0)-IF(P35="x",16,0)-IF(Q35="x",16,0)&gt;0,IF(D35&gt;7.99,IF(D35&gt;23.95,'Verpflegungspauschale 2020'!$B$12,'Verpflegungspauschale 2020'!$C$12),0)-IF(O35="x",8,0)-IF(P35="x",16,0)-IF(Q35="x",16,0),0),0)+IF(E35="Niederlande",IF(IF(D35&gt;7.99,IF(D35&gt;23.95,'Verpflegungspauschale 2020'!$B$13,'Verpflegungspauschale 2020'!$C$13),0)-IF(O35="x",9.4,0)-IF(P35="x",18.8,0)-IF(Q35="x",18.8,0)&gt;0,IF(D35&gt;7.99,IF(D35&gt;23.95,'Verpflegungspauschale 2020'!$B$13,'Verpflegungspauschale 2020'!$C$13),0)-IF(O35="x",9.4,0)-IF(P35="x",18.8,0)-IF(Q35="x",18.8,0),0),0)+IF(E35="Österreich",IF(IF(D35&gt;7.99,IF(D35&gt;23.95,'Verpflegungspauschale 2020'!$B$14,'Verpflegungspauschale 2020'!$C$14),0)-IF(O35="x",8,0)-IF(P35="x",16,0)-IF(Q35="x",16,0)&gt;0,IF(D35&gt;7.99,IF(D35&gt;23.95,'Verpflegungspauschale 2020'!$B$14,'Verpflegungspauschale 2020'!$C$14),0)-IF(O35="x",8,0)-IF(P35="x",16,0)-IF(Q35="x",16,0),0),0)+IF(E35="Polen (Breslau)",IF(IF(D35&gt;7.99,IF(D35&gt;23.95,'Verpflegungspauschale 2020'!$B$15,'Verpflegungspauschale 2020'!$C$15),0)-IF(O35="x",6.6,0)-IF(P35="x",13.2,0)-IF(Q35="x",13.2,0)&gt;0,IF(D35&gt;7.99,IF(D35&gt;23.95,'Verpflegungspauschale 2020'!$B$15,'Verpflegungspauschale 2020'!$C$15),0)-IF(O35="x",6.6,0)-IF(P35="x",13.2,0)-IF(Q35="x",13.2,0),0),0)+IF(E35="Polen (Danzig)",IF(IF(D35&gt;7.99,IF(D35&gt;23.95,'Verpflegungspauschale 2020'!$B$16,'Verpflegungspauschale 2020'!$C$16),0)-IF(O35="x",6,0)-IF(P35="x",12,0)-IF(Q35="x",12,0)&gt;0,IF(D35&gt;7.99,IF(D35&gt;23.95,'Verpflegungspauschale 2020'!$B$16,'Verpflegungspauschale 2020'!$C$16),0)-IF(O35="x",6,0)-IF(P35="x",12,0)-IF(Q35="x",12,0),0),0)+IF(E35="Polen (Krakau)",IF(IF(D35&gt;7.99,IF(D35&gt;23.95,'Verpflegungspauschale 2020'!$B$17,'Verpflegungspauschale 2020'!$C$17),0)-IF(O35="x",5.4,0)-IF(P35="x",10.8,0)-IF(Q35="x",10.8,0)&gt;0,IF(D35&gt;7.99,IF(D35&gt;23.95,'Verpflegungspauschale 2020'!$B$17,'Verpflegungspauschale 2020'!$C$17),0)-IF(O35="x",5.4,0)-IF(P35="x",10.8,0)-IF(Q35="x",10.8,0),0),0)+IF(E35="Polen (Warschau)",IF(IF(D35&gt;7.99,IF(D35&gt;23.95,'Verpflegungspauschale 2020'!$B$18,'Verpflegungspauschale 2020'!$C$18),0)-IF(O35="x",5.8,0)-IF(P35="x",11.6,0)-IF(Q35="x",11.6,0)&gt;0,IF(D35&gt;7.99,IF(D35&gt;23.95,'Verpflegungspauschale 2020'!$B$18,'Verpflegungspauschale 2020'!$C$18),0)-IF(O35="x",5.8,0)-IF(P35="x",11.6,0)-IF(Q35="x",11.6,0),0),0)+IF(E35="Polen (Rest)",IF(IF(D35&gt;7.99,IF(D35&gt;23.95,'Verpflegungspauschale 2020'!$B$19,'Verpflegungspauschale 2020'!$C$19),0)-IF(O35="x",5.8,0)-IF(P35="x",11.6,0)-IF(Q35="x",11.6,0)&gt;0,IF(D35&gt;7.99,IF(D35&gt;23.95,'Verpflegungspauschale 2020'!$B$19,'Verpflegungspauschale 2020'!$C$19),0)-IF(O35="x",5.8,0)-IF(P35="x",11.6,0)-IF(Q35="x",11.6,0),0),0)+IF(E35="Tschechische Republik",IF(IF(D35&gt;7.99,IF(D35&gt;23.95,'Verpflegungspauschale 2020'!$B$20,'Verpflegungspauschale 2020'!$C$20),0)-IF(O35="x",7,0)-IF(P35="x",14,0)-IF(Q35="x",14,0)&gt;0,IF(D35&gt;7.99,IF(D35&gt;23.95,'Verpflegungspauschale 2020'!$B$20,'Verpflegungspauschale 2020'!$C$20),0)-IF(O35="x",7,0)-IF(P35="x",14,0)-IF(Q35="x",14,0),0),0),0)</f>
        <v>0</v>
      </c>
      <c r="N35" s="31"/>
      <c r="O35" s="33"/>
      <c r="P35" s="33"/>
      <c r="Q35" s="33"/>
    </row>
    <row r="36" spans="1:17" s="41" customFormat="1" ht="23.25" customHeight="1" x14ac:dyDescent="0.2">
      <c r="A36" s="126"/>
      <c r="B36" s="17"/>
      <c r="C36" s="17"/>
      <c r="D36" s="39">
        <f t="shared" si="0"/>
        <v>0</v>
      </c>
      <c r="E36" s="108"/>
      <c r="F36" s="124"/>
      <c r="G36" s="31"/>
      <c r="H36" s="31"/>
      <c r="I36" s="16"/>
      <c r="J36" s="32"/>
      <c r="K36" s="31"/>
      <c r="L36" s="120"/>
      <c r="M36" s="40">
        <f>IF(L36="ja",IF(E36="Deutschland",IF(IF(D36&gt;7.99,IF(D36&gt;23.95,'Verpflegungspauschale 2020'!$B$2,'Verpflegungspauschale 2020'!$C$2),0)-IF(O36="x",5.6,0)-IF(P36="x",11.2,0)-IF(Q36="x",11.2,0)&gt;0,IF(D36&gt;7.99,IF(D36&gt;23.95,'Verpflegungspauschale 2020'!$B$2,'Verpflegungspauschale 2020'!$C$2),0)-IF(O36="x",5.6,0)-IF(P36="x",11.2,0)-IF(Q36="x",11.2,0),0),0)+IF(E36="Belgien",IF(IF(D36&gt;7.99,IF(D36&gt;23.95,'Verpflegungspauschale 2020'!$B$3,'Verpflegungspauschale 2020'!$C$3),0)-IF(O36="x",8.4,0)-IF(P36="x",16.8,0)-IF(Q36="x",16.8,0)&gt;0,IF(D36&gt;7.99,IF(D36&gt;23.95,'Verpflegungspauschale 2020'!$B$3,'Verpflegungspauschale 2020'!$C$3),0)-IF(O36="x",8.4,0)-IF(P36="x",16.8,0)-IF(Q36="x",16.8,0),0),0)+IF(E36="Dänemark",IF(IF(D36&gt;7.99,IF(D36&gt;23.95,'Verpflegungspauschale 2020'!$B$4,'Verpflegungspauschale 2020'!$C$4),0)-IF(O36="x",11.6,0)-IF(P36="x",23.2,0)-IF(Q36="x",23.2,0)&gt;0,IF(D36&gt;7.99,IF(D36&gt;23.95,'Verpflegungspauschale 2020'!$B$4,'Verpflegungspauschale 2020'!$C$4),0)-IF(O36="x",11.6,0)-IF(P36="x",23.2,0)-IF(Q36="x",23.2,0),0),0)+IF(E36="Frankreich (Lyon)",IF(IF(D36&gt;7.99,IF(D36&gt;23.95,'Verpflegungspauschale 2020'!$B$5,'Verpflegungspauschale 2020'!$C$5),0)-IF(O36="x",10.6,0)-IF(P36="x",21.2,0)-IF(Q36="x",21.2,0)&gt;0,IF(D36&gt;7.99,IF(D36&gt;23.95,'Verpflegungspauschale 2020'!$B$5,'Verpflegungspauschale 2020'!$C$5),0)-IF(O36="x",10.6,0)-IF(P36="x",21.2,0)-IF(Q36="x",21.2,0),0),0)+IF(E36="Frankreich (Marseille)",IF(IF(D36&gt;7.99,IF(D36&gt;23.95,'Verpflegungspauschale 2020'!$B$6,'Verpflegungspauschale 2020'!$C$6),0)-IF(O36="x",9.2,0)-IF(P36="x",18,0)-IF(Q36="x",18.4,0)&gt;0,IF(D36&gt;7.99,IF(D36&gt;23.95,'Verpflegungspauschale 2020'!$B$6,'Verpflegungspauschale 2020'!$C$6),0)-IF(O36="x",9.2,0)-IF(P36="x",18.4,0)-IF(Q36="x",18.4,0),0),0)+IF(E36="Frankreich (Paris)",IF(IF(D36&gt;7.99,IF(D36&gt;23.95,'Verpflegungspauschale 2020'!$B$7,'Verpflegungspauschale 2020'!$C$7),0)-IF(O36="x",11.6,0)-IF(P36="x",23.2,0)-IF(Q36="x",23.2,0)&gt;0,IF(D36&gt;7.99,IF(D36&gt;23.95,'Verpflegungspauschale 2020'!$B$7,'Verpflegungspauschale 2020'!$C$7),0)-IF(O36="x",11.6,0)-IF(P36="x",23.2,0)-IF(Q36="x",23.2,0),0),0)+IF(E36="Frankreich (Straßburg)",IF(IF(D36&gt;7.99,IF(D36&gt;23.95,'Verpflegungspauschale 2020'!$B$8,'Verpflegungspauschale 2020'!$C$8),0)-IF(O36="x",10.2,0)-IF(P36="x",20.4,0)-IF(Q36="x",20.4,0)&gt;0,IF(D36&gt;7.99,IF(D36&gt;23.95,'Verpflegungspauschale 2020'!$B$8,'Verpflegungspauschale 2020'!$C$8),0)-IF(O36="x",10.2,0)-IF(P36="x",20.4,0)-IF(Q36="x",20.4,0),0),0)+IF(E36="Frankreich (Rest)",IF(IF(D36&gt;7.99,IF(D36&gt;23.95,'Verpflegungspauschale 2020'!$B$9,'Verpflegungspauschale 2020'!$C$9),0)-IF(O36="x",8.8,0)-IF(P36="x",17.6,0)-IF(Q36="x",17.6,0)&gt;0,IF(D36&gt;7.99,IF(D36&gt;23.95,'Verpflegungspauschale 2020'!$B$9,'Verpflegungspauschale 2020'!$C$9),0)-IF(O36="x",8.8,0)-IF(P36="x",17.6,0)-IF(Q36="x",17.6,0),0),0)+IF(E36="Italien (Mailand)",IF(IF(D36&gt;7.99,IF(D36&gt;23.95,'Verpflegungspauschale 2020'!$B$10,'Verpflegungspauschale 2020'!$C$10),0)-IF(O36="x",9,0)-IF(P36="x",18,0)-IF(Q36="x",18,0)&gt;0,IF(D36&gt;7.99,IF(D36&gt;23.95,'Verpflegungspauschale 2020'!$B$10,'Verpflegungspauschale 2020'!$C$10),0)-IF(O36="x",9,0)-IF(P36="x",18,0)-IF(Q36="x",18,0),0),0)+IF(E36="Italien (Rom)",IF(IF(D36&gt;7.99,IF(D36&gt;23.95,'Verpflegungspauschale 2020'!$B$11,'Verpflegungspauschale 2020'!$C$11),0)-IF(O36="x",8,0)-IF(P36="x",16,0)-IF(Q36="x",16,0)&gt;0,IF(D36&gt;7.99,IF(D36&gt;23.95,'Verpflegungspauschale 2020'!$B$11,'Verpflegungspauschale 2020'!$C$11),0)-IF(O36="x",8,0)-IF(P36="x",16,0)-IF(Q36="x",16,0),0),0)+IF(E36="Italien (Rest)",IF(IF(D36&gt;7.99,IF(D36&gt;23.95,'Verpflegungspauschale 2020'!$B$12,'Verpflegungspauschale 2020'!$C$12),0)-IF(O36="x",8,0)-IF(P36="x",16,0)-IF(Q36="x",16,0)&gt;0,IF(D36&gt;7.99,IF(D36&gt;23.95,'Verpflegungspauschale 2020'!$B$12,'Verpflegungspauschale 2020'!$C$12),0)-IF(O36="x",8,0)-IF(P36="x",16,0)-IF(Q36="x",16,0),0),0)+IF(E36="Niederlande",IF(IF(D36&gt;7.99,IF(D36&gt;23.95,'Verpflegungspauschale 2020'!$B$13,'Verpflegungspauschale 2020'!$C$13),0)-IF(O36="x",9.4,0)-IF(P36="x",18.8,0)-IF(Q36="x",18.8,0)&gt;0,IF(D36&gt;7.99,IF(D36&gt;23.95,'Verpflegungspauschale 2020'!$B$13,'Verpflegungspauschale 2020'!$C$13),0)-IF(O36="x",9.4,0)-IF(P36="x",18.8,0)-IF(Q36="x",18.8,0),0),0)+IF(E36="Österreich",IF(IF(D36&gt;7.99,IF(D36&gt;23.95,'Verpflegungspauschale 2020'!$B$14,'Verpflegungspauschale 2020'!$C$14),0)-IF(O36="x",8,0)-IF(P36="x",16,0)-IF(Q36="x",16,0)&gt;0,IF(D36&gt;7.99,IF(D36&gt;23.95,'Verpflegungspauschale 2020'!$B$14,'Verpflegungspauschale 2020'!$C$14),0)-IF(O36="x",8,0)-IF(P36="x",16,0)-IF(Q36="x",16,0),0),0)+IF(E36="Polen (Breslau)",IF(IF(D36&gt;7.99,IF(D36&gt;23.95,'Verpflegungspauschale 2020'!$B$15,'Verpflegungspauschale 2020'!$C$15),0)-IF(O36="x",6.6,0)-IF(P36="x",13.2,0)-IF(Q36="x",13.2,0)&gt;0,IF(D36&gt;7.99,IF(D36&gt;23.95,'Verpflegungspauschale 2020'!$B$15,'Verpflegungspauschale 2020'!$C$15),0)-IF(O36="x",6.6,0)-IF(P36="x",13.2,0)-IF(Q36="x",13.2,0),0),0)+IF(E36="Polen (Danzig)",IF(IF(D36&gt;7.99,IF(D36&gt;23.95,'Verpflegungspauschale 2020'!$B$16,'Verpflegungspauschale 2020'!$C$16),0)-IF(O36="x",6,0)-IF(P36="x",12,0)-IF(Q36="x",12,0)&gt;0,IF(D36&gt;7.99,IF(D36&gt;23.95,'Verpflegungspauschale 2020'!$B$16,'Verpflegungspauschale 2020'!$C$16),0)-IF(O36="x",6,0)-IF(P36="x",12,0)-IF(Q36="x",12,0),0),0)+IF(E36="Polen (Krakau)",IF(IF(D36&gt;7.99,IF(D36&gt;23.95,'Verpflegungspauschale 2020'!$B$17,'Verpflegungspauschale 2020'!$C$17),0)-IF(O36="x",5.4,0)-IF(P36="x",10.8,0)-IF(Q36="x",10.8,0)&gt;0,IF(D36&gt;7.99,IF(D36&gt;23.95,'Verpflegungspauschale 2020'!$B$17,'Verpflegungspauschale 2020'!$C$17),0)-IF(O36="x",5.4,0)-IF(P36="x",10.8,0)-IF(Q36="x",10.8,0),0),0)+IF(E36="Polen (Warschau)",IF(IF(D36&gt;7.99,IF(D36&gt;23.95,'Verpflegungspauschale 2020'!$B$18,'Verpflegungspauschale 2020'!$C$18),0)-IF(O36="x",5.8,0)-IF(P36="x",11.6,0)-IF(Q36="x",11.6,0)&gt;0,IF(D36&gt;7.99,IF(D36&gt;23.95,'Verpflegungspauschale 2020'!$B$18,'Verpflegungspauschale 2020'!$C$18),0)-IF(O36="x",5.8,0)-IF(P36="x",11.6,0)-IF(Q36="x",11.6,0),0),0)+IF(E36="Polen (Rest)",IF(IF(D36&gt;7.99,IF(D36&gt;23.95,'Verpflegungspauschale 2020'!$B$19,'Verpflegungspauschale 2020'!$C$19),0)-IF(O36="x",5.8,0)-IF(P36="x",11.6,0)-IF(Q36="x",11.6,0)&gt;0,IF(D36&gt;7.99,IF(D36&gt;23.95,'Verpflegungspauschale 2020'!$B$19,'Verpflegungspauschale 2020'!$C$19),0)-IF(O36="x",5.8,0)-IF(P36="x",11.6,0)-IF(Q36="x",11.6,0),0),0)+IF(E36="Tschechische Republik",IF(IF(D36&gt;7.99,IF(D36&gt;23.95,'Verpflegungspauschale 2020'!$B$20,'Verpflegungspauschale 2020'!$C$20),0)-IF(O36="x",7,0)-IF(P36="x",14,0)-IF(Q36="x",14,0)&gt;0,IF(D36&gt;7.99,IF(D36&gt;23.95,'Verpflegungspauschale 2020'!$B$20,'Verpflegungspauschale 2020'!$C$20),0)-IF(O36="x",7,0)-IF(P36="x",14,0)-IF(Q36="x",14,0),0),0),0)</f>
        <v>0</v>
      </c>
      <c r="N36" s="31"/>
      <c r="O36" s="33"/>
      <c r="P36" s="33"/>
      <c r="Q36" s="33"/>
    </row>
    <row r="37" spans="1:17" s="41" customFormat="1" ht="23.25" customHeight="1" x14ac:dyDescent="0.2">
      <c r="A37" s="126"/>
      <c r="B37" s="17"/>
      <c r="C37" s="17"/>
      <c r="D37" s="39">
        <f t="shared" si="0"/>
        <v>0</v>
      </c>
      <c r="E37" s="108"/>
      <c r="F37" s="124"/>
      <c r="G37" s="31"/>
      <c r="H37" s="31"/>
      <c r="I37" s="16"/>
      <c r="J37" s="32"/>
      <c r="K37" s="31"/>
      <c r="L37" s="120"/>
      <c r="M37" s="40">
        <f>IF(L37="ja",IF(E37="Deutschland",IF(IF(D37&gt;7.99,IF(D37&gt;23.95,'Verpflegungspauschale 2020'!$B$2,'Verpflegungspauschale 2020'!$C$2),0)-IF(O37="x",5.6,0)-IF(P37="x",11.2,0)-IF(Q37="x",11.2,0)&gt;0,IF(D37&gt;7.99,IF(D37&gt;23.95,'Verpflegungspauschale 2020'!$B$2,'Verpflegungspauschale 2020'!$C$2),0)-IF(O37="x",5.6,0)-IF(P37="x",11.2,0)-IF(Q37="x",11.2,0),0),0)+IF(E37="Belgien",IF(IF(D37&gt;7.99,IF(D37&gt;23.95,'Verpflegungspauschale 2020'!$B$3,'Verpflegungspauschale 2020'!$C$3),0)-IF(O37="x",8.4,0)-IF(P37="x",16.8,0)-IF(Q37="x",16.8,0)&gt;0,IF(D37&gt;7.99,IF(D37&gt;23.95,'Verpflegungspauschale 2020'!$B$3,'Verpflegungspauschale 2020'!$C$3),0)-IF(O37="x",8.4,0)-IF(P37="x",16.8,0)-IF(Q37="x",16.8,0),0),0)+IF(E37="Dänemark",IF(IF(D37&gt;7.99,IF(D37&gt;23.95,'Verpflegungspauschale 2020'!$B$4,'Verpflegungspauschale 2020'!$C$4),0)-IF(O37="x",11.6,0)-IF(P37="x",23.2,0)-IF(Q37="x",23.2,0)&gt;0,IF(D37&gt;7.99,IF(D37&gt;23.95,'Verpflegungspauschale 2020'!$B$4,'Verpflegungspauschale 2020'!$C$4),0)-IF(O37="x",11.6,0)-IF(P37="x",23.2,0)-IF(Q37="x",23.2,0),0),0)+IF(E37="Frankreich (Lyon)",IF(IF(D37&gt;7.99,IF(D37&gt;23.95,'Verpflegungspauschale 2020'!$B$5,'Verpflegungspauschale 2020'!$C$5),0)-IF(O37="x",10.6,0)-IF(P37="x",21.2,0)-IF(Q37="x",21.2,0)&gt;0,IF(D37&gt;7.99,IF(D37&gt;23.95,'Verpflegungspauschale 2020'!$B$5,'Verpflegungspauschale 2020'!$C$5),0)-IF(O37="x",10.6,0)-IF(P37="x",21.2,0)-IF(Q37="x",21.2,0),0),0)+IF(E37="Frankreich (Marseille)",IF(IF(D37&gt;7.99,IF(D37&gt;23.95,'Verpflegungspauschale 2020'!$B$6,'Verpflegungspauschale 2020'!$C$6),0)-IF(O37="x",9.2,0)-IF(P37="x",18,0)-IF(Q37="x",18.4,0)&gt;0,IF(D37&gt;7.99,IF(D37&gt;23.95,'Verpflegungspauschale 2020'!$B$6,'Verpflegungspauschale 2020'!$C$6),0)-IF(O37="x",9.2,0)-IF(P37="x",18.4,0)-IF(Q37="x",18.4,0),0),0)+IF(E37="Frankreich (Paris)",IF(IF(D37&gt;7.99,IF(D37&gt;23.95,'Verpflegungspauschale 2020'!$B$7,'Verpflegungspauschale 2020'!$C$7),0)-IF(O37="x",11.6,0)-IF(P37="x",23.2,0)-IF(Q37="x",23.2,0)&gt;0,IF(D37&gt;7.99,IF(D37&gt;23.95,'Verpflegungspauschale 2020'!$B$7,'Verpflegungspauschale 2020'!$C$7),0)-IF(O37="x",11.6,0)-IF(P37="x",23.2,0)-IF(Q37="x",23.2,0),0),0)+IF(E37="Frankreich (Straßburg)",IF(IF(D37&gt;7.99,IF(D37&gt;23.95,'Verpflegungspauschale 2020'!$B$8,'Verpflegungspauschale 2020'!$C$8),0)-IF(O37="x",10.2,0)-IF(P37="x",20.4,0)-IF(Q37="x",20.4,0)&gt;0,IF(D37&gt;7.99,IF(D37&gt;23.95,'Verpflegungspauschale 2020'!$B$8,'Verpflegungspauschale 2020'!$C$8),0)-IF(O37="x",10.2,0)-IF(P37="x",20.4,0)-IF(Q37="x",20.4,0),0),0)+IF(E37="Frankreich (Rest)",IF(IF(D37&gt;7.99,IF(D37&gt;23.95,'Verpflegungspauschale 2020'!$B$9,'Verpflegungspauschale 2020'!$C$9),0)-IF(O37="x",8.8,0)-IF(P37="x",17.6,0)-IF(Q37="x",17.6,0)&gt;0,IF(D37&gt;7.99,IF(D37&gt;23.95,'Verpflegungspauschale 2020'!$B$9,'Verpflegungspauschale 2020'!$C$9),0)-IF(O37="x",8.8,0)-IF(P37="x",17.6,0)-IF(Q37="x",17.6,0),0),0)+IF(E37="Italien (Mailand)",IF(IF(D37&gt;7.99,IF(D37&gt;23.95,'Verpflegungspauschale 2020'!$B$10,'Verpflegungspauschale 2020'!$C$10),0)-IF(O37="x",9,0)-IF(P37="x",18,0)-IF(Q37="x",18,0)&gt;0,IF(D37&gt;7.99,IF(D37&gt;23.95,'Verpflegungspauschale 2020'!$B$10,'Verpflegungspauschale 2020'!$C$10),0)-IF(O37="x",9,0)-IF(P37="x",18,0)-IF(Q37="x",18,0),0),0)+IF(E37="Italien (Rom)",IF(IF(D37&gt;7.99,IF(D37&gt;23.95,'Verpflegungspauschale 2020'!$B$11,'Verpflegungspauschale 2020'!$C$11),0)-IF(O37="x",8,0)-IF(P37="x",16,0)-IF(Q37="x",16,0)&gt;0,IF(D37&gt;7.99,IF(D37&gt;23.95,'Verpflegungspauschale 2020'!$B$11,'Verpflegungspauschale 2020'!$C$11),0)-IF(O37="x",8,0)-IF(P37="x",16,0)-IF(Q37="x",16,0),0),0)+IF(E37="Italien (Rest)",IF(IF(D37&gt;7.99,IF(D37&gt;23.95,'Verpflegungspauschale 2020'!$B$12,'Verpflegungspauschale 2020'!$C$12),0)-IF(O37="x",8,0)-IF(P37="x",16,0)-IF(Q37="x",16,0)&gt;0,IF(D37&gt;7.99,IF(D37&gt;23.95,'Verpflegungspauschale 2020'!$B$12,'Verpflegungspauschale 2020'!$C$12),0)-IF(O37="x",8,0)-IF(P37="x",16,0)-IF(Q37="x",16,0),0),0)+IF(E37="Niederlande",IF(IF(D37&gt;7.99,IF(D37&gt;23.95,'Verpflegungspauschale 2020'!$B$13,'Verpflegungspauschale 2020'!$C$13),0)-IF(O37="x",9.4,0)-IF(P37="x",18.8,0)-IF(Q37="x",18.8,0)&gt;0,IF(D37&gt;7.99,IF(D37&gt;23.95,'Verpflegungspauschale 2020'!$B$13,'Verpflegungspauschale 2020'!$C$13),0)-IF(O37="x",9.4,0)-IF(P37="x",18.8,0)-IF(Q37="x",18.8,0),0),0)+IF(E37="Österreich",IF(IF(D37&gt;7.99,IF(D37&gt;23.95,'Verpflegungspauschale 2020'!$B$14,'Verpflegungspauschale 2020'!$C$14),0)-IF(O37="x",8,0)-IF(P37="x",16,0)-IF(Q37="x",16,0)&gt;0,IF(D37&gt;7.99,IF(D37&gt;23.95,'Verpflegungspauschale 2020'!$B$14,'Verpflegungspauschale 2020'!$C$14),0)-IF(O37="x",8,0)-IF(P37="x",16,0)-IF(Q37="x",16,0),0),0)+IF(E37="Polen (Breslau)",IF(IF(D37&gt;7.99,IF(D37&gt;23.95,'Verpflegungspauschale 2020'!$B$15,'Verpflegungspauschale 2020'!$C$15),0)-IF(O37="x",6.6,0)-IF(P37="x",13.2,0)-IF(Q37="x",13.2,0)&gt;0,IF(D37&gt;7.99,IF(D37&gt;23.95,'Verpflegungspauschale 2020'!$B$15,'Verpflegungspauschale 2020'!$C$15),0)-IF(O37="x",6.6,0)-IF(P37="x",13.2,0)-IF(Q37="x",13.2,0),0),0)+IF(E37="Polen (Danzig)",IF(IF(D37&gt;7.99,IF(D37&gt;23.95,'Verpflegungspauschale 2020'!$B$16,'Verpflegungspauschale 2020'!$C$16),0)-IF(O37="x",6,0)-IF(P37="x",12,0)-IF(Q37="x",12,0)&gt;0,IF(D37&gt;7.99,IF(D37&gt;23.95,'Verpflegungspauschale 2020'!$B$16,'Verpflegungspauschale 2020'!$C$16),0)-IF(O37="x",6,0)-IF(P37="x",12,0)-IF(Q37="x",12,0),0),0)+IF(E37="Polen (Krakau)",IF(IF(D37&gt;7.99,IF(D37&gt;23.95,'Verpflegungspauschale 2020'!$B$17,'Verpflegungspauschale 2020'!$C$17),0)-IF(O37="x",5.4,0)-IF(P37="x",10.8,0)-IF(Q37="x",10.8,0)&gt;0,IF(D37&gt;7.99,IF(D37&gt;23.95,'Verpflegungspauschale 2020'!$B$17,'Verpflegungspauschale 2020'!$C$17),0)-IF(O37="x",5.4,0)-IF(P37="x",10.8,0)-IF(Q37="x",10.8,0),0),0)+IF(E37="Polen (Warschau)",IF(IF(D37&gt;7.99,IF(D37&gt;23.95,'Verpflegungspauschale 2020'!$B$18,'Verpflegungspauschale 2020'!$C$18),0)-IF(O37="x",5.8,0)-IF(P37="x",11.6,0)-IF(Q37="x",11.6,0)&gt;0,IF(D37&gt;7.99,IF(D37&gt;23.95,'Verpflegungspauschale 2020'!$B$18,'Verpflegungspauschale 2020'!$C$18),0)-IF(O37="x",5.8,0)-IF(P37="x",11.6,0)-IF(Q37="x",11.6,0),0),0)+IF(E37="Polen (Rest)",IF(IF(D37&gt;7.99,IF(D37&gt;23.95,'Verpflegungspauschale 2020'!$B$19,'Verpflegungspauschale 2020'!$C$19),0)-IF(O37="x",5.8,0)-IF(P37="x",11.6,0)-IF(Q37="x",11.6,0)&gt;0,IF(D37&gt;7.99,IF(D37&gt;23.95,'Verpflegungspauschale 2020'!$B$19,'Verpflegungspauschale 2020'!$C$19),0)-IF(O37="x",5.8,0)-IF(P37="x",11.6,0)-IF(Q37="x",11.6,0),0),0)+IF(E37="Tschechische Republik",IF(IF(D37&gt;7.99,IF(D37&gt;23.95,'Verpflegungspauschale 2020'!$B$20,'Verpflegungspauschale 2020'!$C$20),0)-IF(O37="x",7,0)-IF(P37="x",14,0)-IF(Q37="x",14,0)&gt;0,IF(D37&gt;7.99,IF(D37&gt;23.95,'Verpflegungspauschale 2020'!$B$20,'Verpflegungspauschale 2020'!$C$20),0)-IF(O37="x",7,0)-IF(P37="x",14,0)-IF(Q37="x",14,0),0),0),0)</f>
        <v>0</v>
      </c>
      <c r="N37" s="31"/>
      <c r="O37" s="33"/>
      <c r="P37" s="33"/>
      <c r="Q37" s="33"/>
    </row>
    <row r="38" spans="1:17" s="41" customFormat="1" ht="23.25" customHeight="1" x14ac:dyDescent="0.2">
      <c r="A38" s="126"/>
      <c r="B38" s="17"/>
      <c r="C38" s="17"/>
      <c r="D38" s="39">
        <f t="shared" si="0"/>
        <v>0</v>
      </c>
      <c r="E38" s="108"/>
      <c r="F38" s="124"/>
      <c r="G38" s="31"/>
      <c r="H38" s="31"/>
      <c r="I38" s="16"/>
      <c r="J38" s="32"/>
      <c r="K38" s="31"/>
      <c r="L38" s="120"/>
      <c r="M38" s="40">
        <f>IF(L38="ja",IF(E38="Deutschland",IF(IF(D38&gt;7.99,IF(D38&gt;23.95,'Verpflegungspauschale 2020'!$B$2,'Verpflegungspauschale 2020'!$C$2),0)-IF(O38="x",5.6,0)-IF(P38="x",11.2,0)-IF(Q38="x",11.2,0)&gt;0,IF(D38&gt;7.99,IF(D38&gt;23.95,'Verpflegungspauschale 2020'!$B$2,'Verpflegungspauschale 2020'!$C$2),0)-IF(O38="x",5.6,0)-IF(P38="x",11.2,0)-IF(Q38="x",11.2,0),0),0)+IF(E38="Belgien",IF(IF(D38&gt;7.99,IF(D38&gt;23.95,'Verpflegungspauschale 2020'!$B$3,'Verpflegungspauschale 2020'!$C$3),0)-IF(O38="x",8.4,0)-IF(P38="x",16.8,0)-IF(Q38="x",16.8,0)&gt;0,IF(D38&gt;7.99,IF(D38&gt;23.95,'Verpflegungspauschale 2020'!$B$3,'Verpflegungspauschale 2020'!$C$3),0)-IF(O38="x",8.4,0)-IF(P38="x",16.8,0)-IF(Q38="x",16.8,0),0),0)+IF(E38="Dänemark",IF(IF(D38&gt;7.99,IF(D38&gt;23.95,'Verpflegungspauschale 2020'!$B$4,'Verpflegungspauschale 2020'!$C$4),0)-IF(O38="x",11.6,0)-IF(P38="x",23.2,0)-IF(Q38="x",23.2,0)&gt;0,IF(D38&gt;7.99,IF(D38&gt;23.95,'Verpflegungspauschale 2020'!$B$4,'Verpflegungspauschale 2020'!$C$4),0)-IF(O38="x",11.6,0)-IF(P38="x",23.2,0)-IF(Q38="x",23.2,0),0),0)+IF(E38="Frankreich (Lyon)",IF(IF(D38&gt;7.99,IF(D38&gt;23.95,'Verpflegungspauschale 2020'!$B$5,'Verpflegungspauschale 2020'!$C$5),0)-IF(O38="x",10.6,0)-IF(P38="x",21.2,0)-IF(Q38="x",21.2,0)&gt;0,IF(D38&gt;7.99,IF(D38&gt;23.95,'Verpflegungspauschale 2020'!$B$5,'Verpflegungspauschale 2020'!$C$5),0)-IF(O38="x",10.6,0)-IF(P38="x",21.2,0)-IF(Q38="x",21.2,0),0),0)+IF(E38="Frankreich (Marseille)",IF(IF(D38&gt;7.99,IF(D38&gt;23.95,'Verpflegungspauschale 2020'!$B$6,'Verpflegungspauschale 2020'!$C$6),0)-IF(O38="x",9.2,0)-IF(P38="x",18,0)-IF(Q38="x",18.4,0)&gt;0,IF(D38&gt;7.99,IF(D38&gt;23.95,'Verpflegungspauschale 2020'!$B$6,'Verpflegungspauschale 2020'!$C$6),0)-IF(O38="x",9.2,0)-IF(P38="x",18.4,0)-IF(Q38="x",18.4,0),0),0)+IF(E38="Frankreich (Paris)",IF(IF(D38&gt;7.99,IF(D38&gt;23.95,'Verpflegungspauschale 2020'!$B$7,'Verpflegungspauschale 2020'!$C$7),0)-IF(O38="x",11.6,0)-IF(P38="x",23.2,0)-IF(Q38="x",23.2,0)&gt;0,IF(D38&gt;7.99,IF(D38&gt;23.95,'Verpflegungspauschale 2020'!$B$7,'Verpflegungspauschale 2020'!$C$7),0)-IF(O38="x",11.6,0)-IF(P38="x",23.2,0)-IF(Q38="x",23.2,0),0),0)+IF(E38="Frankreich (Straßburg)",IF(IF(D38&gt;7.99,IF(D38&gt;23.95,'Verpflegungspauschale 2020'!$B$8,'Verpflegungspauschale 2020'!$C$8),0)-IF(O38="x",10.2,0)-IF(P38="x",20.4,0)-IF(Q38="x",20.4,0)&gt;0,IF(D38&gt;7.99,IF(D38&gt;23.95,'Verpflegungspauschale 2020'!$B$8,'Verpflegungspauschale 2020'!$C$8),0)-IF(O38="x",10.2,0)-IF(P38="x",20.4,0)-IF(Q38="x",20.4,0),0),0)+IF(E38="Frankreich (Rest)",IF(IF(D38&gt;7.99,IF(D38&gt;23.95,'Verpflegungspauschale 2020'!$B$9,'Verpflegungspauschale 2020'!$C$9),0)-IF(O38="x",8.8,0)-IF(P38="x",17.6,0)-IF(Q38="x",17.6,0)&gt;0,IF(D38&gt;7.99,IF(D38&gt;23.95,'Verpflegungspauschale 2020'!$B$9,'Verpflegungspauschale 2020'!$C$9),0)-IF(O38="x",8.8,0)-IF(P38="x",17.6,0)-IF(Q38="x",17.6,0),0),0)+IF(E38="Italien (Mailand)",IF(IF(D38&gt;7.99,IF(D38&gt;23.95,'Verpflegungspauschale 2020'!$B$10,'Verpflegungspauschale 2020'!$C$10),0)-IF(O38="x",9,0)-IF(P38="x",18,0)-IF(Q38="x",18,0)&gt;0,IF(D38&gt;7.99,IF(D38&gt;23.95,'Verpflegungspauschale 2020'!$B$10,'Verpflegungspauschale 2020'!$C$10),0)-IF(O38="x",9,0)-IF(P38="x",18,0)-IF(Q38="x",18,0),0),0)+IF(E38="Italien (Rom)",IF(IF(D38&gt;7.99,IF(D38&gt;23.95,'Verpflegungspauschale 2020'!$B$11,'Verpflegungspauschale 2020'!$C$11),0)-IF(O38="x",8,0)-IF(P38="x",16,0)-IF(Q38="x",16,0)&gt;0,IF(D38&gt;7.99,IF(D38&gt;23.95,'Verpflegungspauschale 2020'!$B$11,'Verpflegungspauschale 2020'!$C$11),0)-IF(O38="x",8,0)-IF(P38="x",16,0)-IF(Q38="x",16,0),0),0)+IF(E38="Italien (Rest)",IF(IF(D38&gt;7.99,IF(D38&gt;23.95,'Verpflegungspauschale 2020'!$B$12,'Verpflegungspauschale 2020'!$C$12),0)-IF(O38="x",8,0)-IF(P38="x",16,0)-IF(Q38="x",16,0)&gt;0,IF(D38&gt;7.99,IF(D38&gt;23.95,'Verpflegungspauschale 2020'!$B$12,'Verpflegungspauschale 2020'!$C$12),0)-IF(O38="x",8,0)-IF(P38="x",16,0)-IF(Q38="x",16,0),0),0)+IF(E38="Niederlande",IF(IF(D38&gt;7.99,IF(D38&gt;23.95,'Verpflegungspauschale 2020'!$B$13,'Verpflegungspauschale 2020'!$C$13),0)-IF(O38="x",9.4,0)-IF(P38="x",18.8,0)-IF(Q38="x",18.8,0)&gt;0,IF(D38&gt;7.99,IF(D38&gt;23.95,'Verpflegungspauschale 2020'!$B$13,'Verpflegungspauschale 2020'!$C$13),0)-IF(O38="x",9.4,0)-IF(P38="x",18.8,0)-IF(Q38="x",18.8,0),0),0)+IF(E38="Österreich",IF(IF(D38&gt;7.99,IF(D38&gt;23.95,'Verpflegungspauschale 2020'!$B$14,'Verpflegungspauschale 2020'!$C$14),0)-IF(O38="x",8,0)-IF(P38="x",16,0)-IF(Q38="x",16,0)&gt;0,IF(D38&gt;7.99,IF(D38&gt;23.95,'Verpflegungspauschale 2020'!$B$14,'Verpflegungspauschale 2020'!$C$14),0)-IF(O38="x",8,0)-IF(P38="x",16,0)-IF(Q38="x",16,0),0),0)+IF(E38="Polen (Breslau)",IF(IF(D38&gt;7.99,IF(D38&gt;23.95,'Verpflegungspauschale 2020'!$B$15,'Verpflegungspauschale 2020'!$C$15),0)-IF(O38="x",6.6,0)-IF(P38="x",13.2,0)-IF(Q38="x",13.2,0)&gt;0,IF(D38&gt;7.99,IF(D38&gt;23.95,'Verpflegungspauschale 2020'!$B$15,'Verpflegungspauschale 2020'!$C$15),0)-IF(O38="x",6.6,0)-IF(P38="x",13.2,0)-IF(Q38="x",13.2,0),0),0)+IF(E38="Polen (Danzig)",IF(IF(D38&gt;7.99,IF(D38&gt;23.95,'Verpflegungspauschale 2020'!$B$16,'Verpflegungspauschale 2020'!$C$16),0)-IF(O38="x",6,0)-IF(P38="x",12,0)-IF(Q38="x",12,0)&gt;0,IF(D38&gt;7.99,IF(D38&gt;23.95,'Verpflegungspauschale 2020'!$B$16,'Verpflegungspauschale 2020'!$C$16),0)-IF(O38="x",6,0)-IF(P38="x",12,0)-IF(Q38="x",12,0),0),0)+IF(E38="Polen (Krakau)",IF(IF(D38&gt;7.99,IF(D38&gt;23.95,'Verpflegungspauschale 2020'!$B$17,'Verpflegungspauschale 2020'!$C$17),0)-IF(O38="x",5.4,0)-IF(P38="x",10.8,0)-IF(Q38="x",10.8,0)&gt;0,IF(D38&gt;7.99,IF(D38&gt;23.95,'Verpflegungspauschale 2020'!$B$17,'Verpflegungspauschale 2020'!$C$17),0)-IF(O38="x",5.4,0)-IF(P38="x",10.8,0)-IF(Q38="x",10.8,0),0),0)+IF(E38="Polen (Warschau)",IF(IF(D38&gt;7.99,IF(D38&gt;23.95,'Verpflegungspauschale 2020'!$B$18,'Verpflegungspauschale 2020'!$C$18),0)-IF(O38="x",5.8,0)-IF(P38="x",11.6,0)-IF(Q38="x",11.6,0)&gt;0,IF(D38&gt;7.99,IF(D38&gt;23.95,'Verpflegungspauschale 2020'!$B$18,'Verpflegungspauschale 2020'!$C$18),0)-IF(O38="x",5.8,0)-IF(P38="x",11.6,0)-IF(Q38="x",11.6,0),0),0)+IF(E38="Polen (Rest)",IF(IF(D38&gt;7.99,IF(D38&gt;23.95,'Verpflegungspauschale 2020'!$B$19,'Verpflegungspauschale 2020'!$C$19),0)-IF(O38="x",5.8,0)-IF(P38="x",11.6,0)-IF(Q38="x",11.6,0)&gt;0,IF(D38&gt;7.99,IF(D38&gt;23.95,'Verpflegungspauschale 2020'!$B$19,'Verpflegungspauschale 2020'!$C$19),0)-IF(O38="x",5.8,0)-IF(P38="x",11.6,0)-IF(Q38="x",11.6,0),0),0)+IF(E38="Tschechische Republik",IF(IF(D38&gt;7.99,IF(D38&gt;23.95,'Verpflegungspauschale 2020'!$B$20,'Verpflegungspauschale 2020'!$C$20),0)-IF(O38="x",7,0)-IF(P38="x",14,0)-IF(Q38="x",14,0)&gt;0,IF(D38&gt;7.99,IF(D38&gt;23.95,'Verpflegungspauschale 2020'!$B$20,'Verpflegungspauschale 2020'!$C$20),0)-IF(O38="x",7,0)-IF(P38="x",14,0)-IF(Q38="x",14,0),0),0),0)</f>
        <v>0</v>
      </c>
      <c r="N38" s="31"/>
      <c r="O38" s="33"/>
      <c r="P38" s="33"/>
      <c r="Q38" s="33"/>
    </row>
    <row r="39" spans="1:17" s="41" customFormat="1" ht="19.5" customHeight="1" x14ac:dyDescent="0.2">
      <c r="A39" s="42"/>
      <c r="B39" s="43"/>
      <c r="C39" s="43"/>
      <c r="D39" s="44"/>
      <c r="E39" s="43"/>
      <c r="F39" s="45"/>
      <c r="G39" s="46" t="s">
        <v>7</v>
      </c>
      <c r="H39" s="43"/>
      <c r="I39" s="47">
        <f>SUM(I8:I38)</f>
        <v>0</v>
      </c>
      <c r="J39" s="196" t="s">
        <v>29</v>
      </c>
      <c r="K39" s="197"/>
      <c r="L39" s="197"/>
      <c r="M39" s="197"/>
      <c r="N39" s="197"/>
      <c r="O39" s="197"/>
      <c r="P39" s="197"/>
      <c r="Q39" s="198"/>
    </row>
    <row r="40" spans="1:17" s="41" customFormat="1" ht="19.5" customHeight="1" x14ac:dyDescent="0.2">
      <c r="A40" s="48"/>
      <c r="B40" s="49"/>
      <c r="C40" s="49"/>
      <c r="D40" s="50"/>
      <c r="E40" s="49"/>
      <c r="F40" s="51" t="s">
        <v>9</v>
      </c>
      <c r="G40" s="52">
        <v>0.3</v>
      </c>
      <c r="H40" s="53" t="s">
        <v>8</v>
      </c>
      <c r="I40" s="54">
        <f>(I39*G40)</f>
        <v>0</v>
      </c>
      <c r="J40" s="196" t="s">
        <v>30</v>
      </c>
      <c r="K40" s="197"/>
      <c r="L40" s="197"/>
      <c r="M40" s="197"/>
      <c r="N40" s="197"/>
      <c r="O40" s="197"/>
      <c r="P40" s="197"/>
      <c r="Q40" s="198"/>
    </row>
    <row r="41" spans="1:17" s="41" customFormat="1" ht="27" customHeight="1" thickBot="1" x14ac:dyDescent="0.25">
      <c r="A41" s="55"/>
      <c r="B41" s="43"/>
      <c r="C41" s="43"/>
      <c r="D41" s="44"/>
      <c r="E41" s="43"/>
      <c r="F41" s="46" t="s">
        <v>10</v>
      </c>
      <c r="G41" s="56">
        <f>SUM(G8:G38)</f>
        <v>0</v>
      </c>
      <c r="H41" s="56">
        <f>SUM(H8:H38)</f>
        <v>0</v>
      </c>
      <c r="I41" s="56">
        <f>I40</f>
        <v>0</v>
      </c>
      <c r="J41" s="57">
        <f>SUM(J8:J38)</f>
        <v>0</v>
      </c>
      <c r="K41" s="56">
        <f t="shared" ref="K41:O41" si="1">SUM(K8:K38)</f>
        <v>0</v>
      </c>
      <c r="L41" s="217">
        <f>SUM(M8:M38)</f>
        <v>0</v>
      </c>
      <c r="M41" s="218"/>
      <c r="N41" s="56">
        <f t="shared" si="1"/>
        <v>0</v>
      </c>
      <c r="O41" s="56">
        <f t="shared" si="1"/>
        <v>0</v>
      </c>
      <c r="P41" s="58"/>
      <c r="Q41" s="58"/>
    </row>
    <row r="42" spans="1:17" ht="13.5" customHeight="1" x14ac:dyDescent="0.2">
      <c r="A42" s="186" t="s">
        <v>26</v>
      </c>
      <c r="B42" s="187"/>
      <c r="C42" s="187"/>
      <c r="D42" s="164" t="s">
        <v>11</v>
      </c>
      <c r="E42" s="165"/>
      <c r="F42" s="166"/>
      <c r="G42" s="59">
        <v>862</v>
      </c>
      <c r="H42" s="60">
        <v>863</v>
      </c>
      <c r="I42" s="61">
        <v>858</v>
      </c>
      <c r="J42" s="62">
        <v>855</v>
      </c>
      <c r="K42" s="60">
        <v>866</v>
      </c>
      <c r="L42" s="219">
        <v>853</v>
      </c>
      <c r="M42" s="220"/>
      <c r="N42" s="60">
        <v>857</v>
      </c>
      <c r="O42" s="63">
        <v>667</v>
      </c>
      <c r="P42" s="60"/>
      <c r="Q42" s="64"/>
    </row>
    <row r="43" spans="1:17" ht="13.5" customHeight="1" x14ac:dyDescent="0.2">
      <c r="A43" s="188"/>
      <c r="B43" s="189"/>
      <c r="C43" s="189"/>
      <c r="D43" s="167"/>
      <c r="E43" s="168"/>
      <c r="F43" s="169"/>
      <c r="G43" s="65"/>
      <c r="H43" s="66"/>
      <c r="I43" s="67"/>
      <c r="J43" s="68"/>
      <c r="K43" s="66"/>
      <c r="L43" s="67"/>
      <c r="M43" s="69"/>
      <c r="N43" s="66"/>
      <c r="O43" s="70"/>
      <c r="P43" s="71"/>
      <c r="Q43" s="72"/>
    </row>
    <row r="44" spans="1:17" ht="27" customHeight="1" thickBot="1" x14ac:dyDescent="0.25">
      <c r="A44" s="190"/>
      <c r="B44" s="191"/>
      <c r="C44" s="191"/>
      <c r="D44" s="203" t="s">
        <v>12</v>
      </c>
      <c r="E44" s="204"/>
      <c r="F44" s="205"/>
      <c r="G44" s="73"/>
      <c r="H44" s="74"/>
      <c r="I44" s="75"/>
      <c r="J44" s="76"/>
      <c r="K44" s="74"/>
      <c r="L44" s="78"/>
      <c r="M44" s="77"/>
      <c r="N44" s="74"/>
      <c r="O44" s="78"/>
      <c r="P44" s="79"/>
      <c r="Q44" s="80"/>
    </row>
    <row r="45" spans="1:17" ht="27" customHeight="1" x14ac:dyDescent="0.25">
      <c r="A45" s="81" t="s">
        <v>22</v>
      </c>
      <c r="B45" s="82"/>
      <c r="C45" s="82"/>
      <c r="D45" s="83"/>
      <c r="E45" s="82"/>
      <c r="F45" s="201" t="str">
        <f>IF(A8&gt;0,+A8," ")</f>
        <v xml:space="preserve"> </v>
      </c>
      <c r="G45" s="202"/>
      <c r="H45" s="200"/>
      <c r="I45" s="162" t="s">
        <v>18</v>
      </c>
      <c r="J45" s="163"/>
      <c r="K45" s="156"/>
      <c r="L45" s="121"/>
      <c r="M45" s="82"/>
      <c r="N45" s="84"/>
      <c r="O45" s="192" t="s">
        <v>20</v>
      </c>
      <c r="P45" s="156"/>
      <c r="Q45" s="157"/>
    </row>
    <row r="46" spans="1:17" ht="13.5" customHeight="1" x14ac:dyDescent="0.2">
      <c r="A46" s="192" t="s">
        <v>23</v>
      </c>
      <c r="B46" s="170"/>
      <c r="C46" s="170"/>
      <c r="D46" s="170"/>
      <c r="E46" s="170"/>
      <c r="F46" s="170"/>
      <c r="G46" s="172" t="s">
        <v>14</v>
      </c>
      <c r="H46" s="199"/>
      <c r="I46" s="162" t="s">
        <v>19</v>
      </c>
      <c r="J46" s="163"/>
      <c r="K46" s="156"/>
      <c r="L46" s="121"/>
      <c r="M46" s="82"/>
      <c r="N46" s="84"/>
      <c r="O46" s="155"/>
      <c r="P46" s="156"/>
      <c r="Q46" s="157"/>
    </row>
    <row r="47" spans="1:17" ht="13.5" customHeight="1" x14ac:dyDescent="0.2">
      <c r="A47" s="192"/>
      <c r="B47" s="171"/>
      <c r="C47" s="171"/>
      <c r="D47" s="171"/>
      <c r="E47" s="171"/>
      <c r="F47" s="171"/>
      <c r="G47" s="156"/>
      <c r="H47" s="200"/>
      <c r="I47" s="148"/>
      <c r="J47" s="149"/>
      <c r="K47" s="150"/>
      <c r="L47" s="150"/>
      <c r="M47" s="150"/>
      <c r="N47" s="151"/>
      <c r="O47" s="158"/>
      <c r="P47" s="156"/>
      <c r="Q47" s="157"/>
    </row>
    <row r="48" spans="1:17" ht="13.5" customHeight="1" x14ac:dyDescent="0.2">
      <c r="A48" s="85"/>
      <c r="B48" s="86"/>
      <c r="C48" s="86"/>
      <c r="D48" s="87"/>
      <c r="E48" s="86"/>
      <c r="F48" s="86"/>
      <c r="G48" s="88"/>
      <c r="H48" s="89"/>
      <c r="I48" s="152"/>
      <c r="J48" s="153"/>
      <c r="K48" s="153"/>
      <c r="L48" s="153"/>
      <c r="M48" s="153"/>
      <c r="N48" s="154"/>
      <c r="O48" s="159"/>
      <c r="P48" s="160"/>
      <c r="Q48" s="161"/>
    </row>
    <row r="49" spans="1:17" ht="12.75" customHeight="1" x14ac:dyDescent="0.25">
      <c r="A49" s="90" t="s">
        <v>24</v>
      </c>
      <c r="B49" s="82"/>
      <c r="C49" s="82"/>
      <c r="D49" s="147"/>
      <c r="E49" s="147"/>
      <c r="F49" s="147"/>
      <c r="G49" s="91" t="s">
        <v>13</v>
      </c>
      <c r="H49" s="134"/>
      <c r="I49" s="92" t="s">
        <v>17</v>
      </c>
      <c r="J49" s="93"/>
      <c r="K49" s="82"/>
      <c r="L49" s="121"/>
      <c r="M49" s="82"/>
      <c r="N49" s="84"/>
      <c r="O49" s="92" t="s">
        <v>21</v>
      </c>
      <c r="P49" s="82"/>
      <c r="Q49" s="84"/>
    </row>
    <row r="50" spans="1:17" ht="12.75" customHeight="1" x14ac:dyDescent="0.2">
      <c r="A50" s="94"/>
      <c r="B50" s="95"/>
      <c r="C50" s="95"/>
      <c r="D50" s="96"/>
      <c r="E50" s="97"/>
      <c r="F50" s="97"/>
      <c r="G50" s="98"/>
      <c r="H50" s="99"/>
      <c r="I50" s="100"/>
      <c r="J50" s="101"/>
      <c r="K50" s="95"/>
      <c r="L50" s="97"/>
      <c r="M50" s="95"/>
      <c r="N50" s="99"/>
      <c r="O50" s="100"/>
      <c r="P50" s="95"/>
      <c r="Q50" s="99"/>
    </row>
    <row r="51" spans="1:17" ht="21" customHeight="1" x14ac:dyDescent="0.2">
      <c r="A51" s="102"/>
      <c r="B51" s="103"/>
      <c r="C51" s="103"/>
      <c r="D51" s="184" t="s">
        <v>25</v>
      </c>
      <c r="E51" s="184"/>
      <c r="F51" s="184"/>
      <c r="G51" s="185"/>
      <c r="H51" s="138" t="s">
        <v>28</v>
      </c>
      <c r="I51" s="139"/>
      <c r="J51" s="139"/>
      <c r="K51" s="140"/>
      <c r="L51" s="111"/>
      <c r="M51" s="138" t="s">
        <v>16</v>
      </c>
      <c r="N51" s="139"/>
      <c r="O51" s="139"/>
      <c r="P51" s="139"/>
      <c r="Q51" s="140"/>
    </row>
    <row r="52" spans="1:17" ht="30.75" customHeight="1" x14ac:dyDescent="0.2">
      <c r="A52" s="94"/>
      <c r="C52" s="95"/>
      <c r="D52" s="212"/>
      <c r="E52" s="212"/>
      <c r="F52" s="212"/>
      <c r="G52" s="213"/>
      <c r="H52" s="209"/>
      <c r="I52" s="210"/>
      <c r="J52" s="210"/>
      <c r="K52" s="211"/>
      <c r="L52" s="110"/>
      <c r="M52" s="135"/>
      <c r="N52" s="136"/>
      <c r="O52" s="136"/>
      <c r="P52" s="136"/>
      <c r="Q52" s="137"/>
    </row>
    <row r="53" spans="1:17" ht="19.5" customHeight="1" x14ac:dyDescent="0.2">
      <c r="A53" s="221" t="s">
        <v>43</v>
      </c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3"/>
    </row>
    <row r="54" spans="1:17" ht="19.5" customHeight="1" x14ac:dyDescent="0.2">
      <c r="A54" s="193" t="s">
        <v>42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5"/>
    </row>
    <row r="55" spans="1:17" ht="19.5" customHeight="1" x14ac:dyDescent="0.2">
      <c r="A55" s="193" t="s">
        <v>41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5"/>
    </row>
    <row r="56" spans="1:17" x14ac:dyDescent="0.2">
      <c r="A56" s="35" t="s">
        <v>289</v>
      </c>
      <c r="Q56" s="105" t="s">
        <v>31</v>
      </c>
    </row>
  </sheetData>
  <sheetProtection algorithmName="SHA-512" hashValue="Xvc8yqMzwYyfJpaM+r6k48pyYKoAArL7G/y18YkUtLsFzPjrhHnfTQBd49FFcsIUYoMXM4//rm4WiRXCQ7rAeQ==" saltValue="rN1ddApjiuxV4d7jnxl5Zg==" spinCount="100000" sheet="1" objects="1" scenarios="1"/>
  <mergeCells count="51">
    <mergeCell ref="A1:J1"/>
    <mergeCell ref="L41:M41"/>
    <mergeCell ref="L42:M42"/>
    <mergeCell ref="A53:Q53"/>
    <mergeCell ref="A54:Q54"/>
    <mergeCell ref="O1:Q1"/>
    <mergeCell ref="O3:O5"/>
    <mergeCell ref="O2:Q2"/>
    <mergeCell ref="K2:N2"/>
    <mergeCell ref="K1:N1"/>
    <mergeCell ref="P3:P5"/>
    <mergeCell ref="Q3:Q5"/>
    <mergeCell ref="L3:M4"/>
    <mergeCell ref="I3:I5"/>
    <mergeCell ref="D4:D5"/>
    <mergeCell ref="B3:F3"/>
    <mergeCell ref="A55:Q55"/>
    <mergeCell ref="J3:J5"/>
    <mergeCell ref="J39:Q39"/>
    <mergeCell ref="J40:Q40"/>
    <mergeCell ref="H46:H47"/>
    <mergeCell ref="F45:H45"/>
    <mergeCell ref="O45:Q45"/>
    <mergeCell ref="D44:F44"/>
    <mergeCell ref="A7:C7"/>
    <mergeCell ref="E4:E6"/>
    <mergeCell ref="F4:F6"/>
    <mergeCell ref="H52:K52"/>
    <mergeCell ref="D52:G52"/>
    <mergeCell ref="H51:K51"/>
    <mergeCell ref="N3:N5"/>
    <mergeCell ref="K3:K5"/>
    <mergeCell ref="G3:H4"/>
    <mergeCell ref="A3:A5"/>
    <mergeCell ref="C4:C5"/>
    <mergeCell ref="B4:B5"/>
    <mergeCell ref="D51:G51"/>
    <mergeCell ref="A42:C44"/>
    <mergeCell ref="A46:A47"/>
    <mergeCell ref="M52:Q52"/>
    <mergeCell ref="M51:Q51"/>
    <mergeCell ref="G7:K7"/>
    <mergeCell ref="O7:Q7"/>
    <mergeCell ref="D49:F49"/>
    <mergeCell ref="I47:N48"/>
    <mergeCell ref="O46:Q48"/>
    <mergeCell ref="I46:K46"/>
    <mergeCell ref="D42:F43"/>
    <mergeCell ref="I45:K45"/>
    <mergeCell ref="B46:F47"/>
    <mergeCell ref="G46:G47"/>
  </mergeCells>
  <phoneticPr fontId="7" type="noConversion"/>
  <pageMargins left="0.55118110236220474" right="0" top="0.19685039370078741" bottom="0.39370078740157483" header="0" footer="0.31496062992125984"/>
  <pageSetup paperSize="9" scale="61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'Verpflegungspauschale 2020'!$A$240:$A$241</xm:f>
          </x14:formula1>
          <xm:sqref>O8:Q38</xm:sqref>
        </x14:dataValidation>
        <x14:dataValidation type="list" allowBlank="1" showInputMessage="1" showErrorMessage="1">
          <x14:formula1>
            <xm:f>'Verpflegungspauschale 2020'!$A$2:$A$21</xm:f>
          </x14:formula1>
          <xm:sqref>E8:E38</xm:sqref>
        </x14:dataValidation>
        <x14:dataValidation type="list" allowBlank="1" showInputMessage="1" showErrorMessage="1">
          <x14:formula1>
            <xm:f>'Verpflegungspauschale 2020'!$A$243:$A$244</xm:f>
          </x14:formula1>
          <xm:sqref>L8:L38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B33" sqref="B33"/>
    </sheetView>
  </sheetViews>
  <sheetFormatPr baseColWidth="10" defaultRowHeight="12.75" x14ac:dyDescent="0.2"/>
  <cols>
    <col min="1" max="1" width="31.85546875" style="5" customWidth="1"/>
    <col min="2" max="2" width="64.28515625" customWidth="1"/>
    <col min="3" max="3" width="7.140625" customWidth="1"/>
    <col min="4" max="4" width="5.42578125" customWidth="1"/>
  </cols>
  <sheetData>
    <row r="1" spans="1:9" s="1" customFormat="1" ht="21.75" customHeight="1" x14ac:dyDescent="0.2">
      <c r="A1" s="7" t="s">
        <v>0</v>
      </c>
      <c r="B1" s="6" t="s">
        <v>15</v>
      </c>
      <c r="C1" s="2"/>
      <c r="D1" s="2"/>
      <c r="E1" s="2"/>
      <c r="F1" s="2"/>
      <c r="G1" s="2"/>
      <c r="H1" s="2"/>
      <c r="I1" s="2"/>
    </row>
    <row r="2" spans="1:9" s="3" customFormat="1" ht="22.5" customHeight="1" x14ac:dyDescent="0.2">
      <c r="A2" s="8" t="str">
        <f>IF(Reisekosten!A8&gt;0,+Reisekosten!A8," ")</f>
        <v xml:space="preserve"> </v>
      </c>
      <c r="B2" s="13"/>
    </row>
    <row r="3" spans="1:9" s="3" customFormat="1" ht="22.5" customHeight="1" x14ac:dyDescent="0.2">
      <c r="A3" s="8" t="str">
        <f>IF(Reisekosten!A9&gt;0,+Reisekosten!A9," ")</f>
        <v xml:space="preserve"> </v>
      </c>
      <c r="B3" s="13"/>
    </row>
    <row r="4" spans="1:9" s="3" customFormat="1" ht="22.5" customHeight="1" x14ac:dyDescent="0.2">
      <c r="A4" s="8" t="str">
        <f>IF(Reisekosten!A10&gt;0,+Reisekosten!A10," ")</f>
        <v xml:space="preserve"> </v>
      </c>
      <c r="B4" s="13"/>
    </row>
    <row r="5" spans="1:9" s="3" customFormat="1" ht="22.5" customHeight="1" x14ac:dyDescent="0.2">
      <c r="A5" s="8" t="str">
        <f>IF(Reisekosten!A11&gt;0,+Reisekosten!A11," ")</f>
        <v xml:space="preserve"> </v>
      </c>
      <c r="B5" s="13"/>
    </row>
    <row r="6" spans="1:9" s="3" customFormat="1" ht="22.5" customHeight="1" x14ac:dyDescent="0.2">
      <c r="A6" s="8" t="str">
        <f>IF(Reisekosten!A12&gt;0,+Reisekosten!A12," ")</f>
        <v xml:space="preserve"> </v>
      </c>
      <c r="B6" s="13"/>
      <c r="C6" s="9"/>
      <c r="H6" s="11"/>
    </row>
    <row r="7" spans="1:9" s="3" customFormat="1" ht="22.5" customHeight="1" x14ac:dyDescent="0.2">
      <c r="A7" s="8" t="str">
        <f>IF(Reisekosten!A13&gt;0,+Reisekosten!A13," ")</f>
        <v xml:space="preserve"> </v>
      </c>
      <c r="B7" s="14"/>
      <c r="C7" s="9"/>
      <c r="H7" s="11"/>
    </row>
    <row r="8" spans="1:9" s="3" customFormat="1" ht="22.5" customHeight="1" x14ac:dyDescent="0.2">
      <c r="A8" s="8" t="str">
        <f>IF(Reisekosten!A14&gt;0,+Reisekosten!A14," ")</f>
        <v xml:space="preserve"> </v>
      </c>
      <c r="B8" s="15"/>
      <c r="C8" s="4"/>
      <c r="H8" s="11"/>
    </row>
    <row r="9" spans="1:9" s="3" customFormat="1" ht="22.5" customHeight="1" x14ac:dyDescent="0.2">
      <c r="A9" s="8" t="str">
        <f>IF(Reisekosten!A15&gt;0,+Reisekosten!A15," ")</f>
        <v xml:space="preserve"> </v>
      </c>
      <c r="B9" s="13"/>
      <c r="H9" s="11"/>
    </row>
    <row r="10" spans="1:9" s="3" customFormat="1" ht="22.5" customHeight="1" x14ac:dyDescent="0.2">
      <c r="A10" s="8" t="str">
        <f>IF(Reisekosten!A16&gt;0,+Reisekosten!A16," ")</f>
        <v xml:space="preserve"> </v>
      </c>
      <c r="B10" s="13"/>
      <c r="H10" s="11"/>
    </row>
    <row r="11" spans="1:9" s="3" customFormat="1" ht="22.5" customHeight="1" x14ac:dyDescent="0.2">
      <c r="A11" s="8" t="str">
        <f>IF(Reisekosten!A17&gt;0,+Reisekosten!A17," ")</f>
        <v xml:space="preserve"> </v>
      </c>
      <c r="B11" s="13"/>
      <c r="H11" s="11"/>
    </row>
    <row r="12" spans="1:9" s="3" customFormat="1" ht="22.5" customHeight="1" x14ac:dyDescent="0.2">
      <c r="A12" s="8" t="str">
        <f>IF(Reisekosten!A18&gt;0,+Reisekosten!A18," ")</f>
        <v xml:space="preserve"> </v>
      </c>
      <c r="B12" s="13"/>
      <c r="H12" s="11"/>
    </row>
    <row r="13" spans="1:9" s="3" customFormat="1" ht="22.5" customHeight="1" x14ac:dyDescent="0.2">
      <c r="A13" s="8" t="str">
        <f>IF(Reisekosten!A19&gt;0,+Reisekosten!A19," ")</f>
        <v xml:space="preserve"> </v>
      </c>
      <c r="B13" s="13"/>
      <c r="H13" s="11"/>
    </row>
    <row r="14" spans="1:9" s="3" customFormat="1" ht="22.5" customHeight="1" x14ac:dyDescent="0.2">
      <c r="A14" s="8" t="str">
        <f>IF(Reisekosten!A20&gt;0,+Reisekosten!A20," ")</f>
        <v xml:space="preserve"> </v>
      </c>
      <c r="B14" s="13"/>
      <c r="H14" s="11"/>
    </row>
    <row r="15" spans="1:9" s="3" customFormat="1" ht="22.5" customHeight="1" x14ac:dyDescent="0.2">
      <c r="A15" s="8" t="str">
        <f>IF(Reisekosten!A21&gt;0,+Reisekosten!A21," ")</f>
        <v xml:space="preserve"> </v>
      </c>
      <c r="B15" s="13"/>
      <c r="H15" s="11"/>
    </row>
    <row r="16" spans="1:9" s="3" customFormat="1" ht="22.5" customHeight="1" x14ac:dyDescent="0.2">
      <c r="A16" s="8" t="str">
        <f>IF(Reisekosten!A22&gt;0,+Reisekosten!A22," ")</f>
        <v xml:space="preserve"> </v>
      </c>
      <c r="B16" s="13"/>
      <c r="H16" s="11"/>
    </row>
    <row r="17" spans="1:8" s="3" customFormat="1" ht="22.5" customHeight="1" x14ac:dyDescent="0.2">
      <c r="A17" s="8" t="str">
        <f>IF(Reisekosten!A23&gt;0,+Reisekosten!A23," ")</f>
        <v xml:space="preserve"> </v>
      </c>
      <c r="B17" s="13"/>
      <c r="H17" s="11"/>
    </row>
    <row r="18" spans="1:8" s="3" customFormat="1" ht="22.5" customHeight="1" x14ac:dyDescent="0.2">
      <c r="A18" s="8" t="str">
        <f>IF(Reisekosten!A24&gt;0,+Reisekosten!A24," ")</f>
        <v xml:space="preserve"> </v>
      </c>
      <c r="B18" s="13"/>
      <c r="H18" s="11"/>
    </row>
    <row r="19" spans="1:8" s="3" customFormat="1" ht="22.5" customHeight="1" x14ac:dyDescent="0.2">
      <c r="A19" s="8" t="str">
        <f>IF(Reisekosten!A25&gt;0,+Reisekosten!A25," ")</f>
        <v xml:space="preserve"> </v>
      </c>
      <c r="B19" s="13"/>
      <c r="H19" s="11"/>
    </row>
    <row r="20" spans="1:8" s="3" customFormat="1" ht="22.5" customHeight="1" x14ac:dyDescent="0.2">
      <c r="A20" s="8" t="str">
        <f>IF(Reisekosten!A26&gt;0,+Reisekosten!A26," ")</f>
        <v xml:space="preserve"> </v>
      </c>
      <c r="B20" s="13"/>
      <c r="H20" s="11"/>
    </row>
    <row r="21" spans="1:8" s="3" customFormat="1" ht="22.5" customHeight="1" x14ac:dyDescent="0.2">
      <c r="A21" s="8" t="str">
        <f>IF(Reisekosten!A27&gt;0,+Reisekosten!A27," ")</f>
        <v xml:space="preserve"> </v>
      </c>
      <c r="B21" s="13"/>
      <c r="H21" s="11"/>
    </row>
    <row r="22" spans="1:8" s="3" customFormat="1" ht="22.5" customHeight="1" x14ac:dyDescent="0.2">
      <c r="A22" s="8" t="str">
        <f>IF(Reisekosten!A28&gt;0,+Reisekosten!A28," ")</f>
        <v xml:space="preserve"> </v>
      </c>
      <c r="B22" s="13"/>
      <c r="H22" s="11"/>
    </row>
    <row r="23" spans="1:8" s="3" customFormat="1" ht="22.5" customHeight="1" x14ac:dyDescent="0.2">
      <c r="A23" s="8" t="str">
        <f>IF(Reisekosten!A29&gt;0,+Reisekosten!A29," ")</f>
        <v xml:space="preserve"> </v>
      </c>
      <c r="B23" s="13"/>
      <c r="H23" s="11"/>
    </row>
    <row r="24" spans="1:8" s="3" customFormat="1" ht="22.5" customHeight="1" x14ac:dyDescent="0.2">
      <c r="A24" s="8" t="str">
        <f>IF(Reisekosten!A30&gt;0,+Reisekosten!A30," ")</f>
        <v xml:space="preserve"> </v>
      </c>
      <c r="B24" s="13"/>
      <c r="H24" s="11"/>
    </row>
    <row r="25" spans="1:8" s="3" customFormat="1" ht="22.5" customHeight="1" x14ac:dyDescent="0.2">
      <c r="A25" s="8" t="str">
        <f>IF(Reisekosten!A31&gt;0,+Reisekosten!A31," ")</f>
        <v xml:space="preserve"> </v>
      </c>
      <c r="B25" s="13"/>
      <c r="H25" s="11"/>
    </row>
    <row r="26" spans="1:8" s="3" customFormat="1" ht="22.5" customHeight="1" x14ac:dyDescent="0.2">
      <c r="A26" s="8" t="str">
        <f>IF(Reisekosten!A32&gt;0,+Reisekosten!A32," ")</f>
        <v xml:space="preserve"> </v>
      </c>
      <c r="B26" s="13"/>
      <c r="H26" s="11"/>
    </row>
    <row r="27" spans="1:8" s="3" customFormat="1" ht="22.5" customHeight="1" x14ac:dyDescent="0.2">
      <c r="A27" s="8" t="str">
        <f>IF(Reisekosten!A33&gt;0,+Reisekosten!A33," ")</f>
        <v xml:space="preserve"> </v>
      </c>
      <c r="B27" s="13"/>
      <c r="H27" s="11"/>
    </row>
    <row r="28" spans="1:8" s="3" customFormat="1" ht="22.5" customHeight="1" x14ac:dyDescent="0.2">
      <c r="A28" s="8" t="str">
        <f>IF(Reisekosten!A34&gt;0,+Reisekosten!A34," ")</f>
        <v xml:space="preserve"> </v>
      </c>
      <c r="B28" s="13"/>
      <c r="H28" s="11"/>
    </row>
    <row r="29" spans="1:8" s="3" customFormat="1" ht="22.5" customHeight="1" x14ac:dyDescent="0.2">
      <c r="A29" s="8" t="str">
        <f>IF(Reisekosten!A35&gt;0,+Reisekosten!A35," ")</f>
        <v xml:space="preserve"> </v>
      </c>
      <c r="B29" s="13"/>
      <c r="H29" s="11"/>
    </row>
    <row r="30" spans="1:8" s="3" customFormat="1" ht="22.5" customHeight="1" x14ac:dyDescent="0.2">
      <c r="A30" s="8" t="str">
        <f>IF(Reisekosten!A36&gt;0,+Reisekosten!A36," ")</f>
        <v xml:space="preserve"> </v>
      </c>
      <c r="B30" s="13"/>
      <c r="H30" s="11"/>
    </row>
    <row r="31" spans="1:8" s="3" customFormat="1" ht="22.5" customHeight="1" x14ac:dyDescent="0.2">
      <c r="A31" s="8" t="str">
        <f>IF(Reisekosten!A37&gt;0,+Reisekosten!A37," ")</f>
        <v xml:space="preserve"> </v>
      </c>
      <c r="B31" s="13"/>
      <c r="H31" s="11"/>
    </row>
    <row r="32" spans="1:8" s="3" customFormat="1" ht="22.5" customHeight="1" x14ac:dyDescent="0.2">
      <c r="A32" s="8" t="str">
        <f>IF(Reisekosten!A38&gt;0,+Reisekosten!A38," ")</f>
        <v xml:space="preserve"> </v>
      </c>
      <c r="B32" s="13"/>
      <c r="H32" s="11"/>
    </row>
    <row r="33" spans="1:10" x14ac:dyDescent="0.2">
      <c r="A33" t="s">
        <v>32</v>
      </c>
      <c r="B33" s="12" t="s">
        <v>27</v>
      </c>
      <c r="D33" s="3"/>
      <c r="H33" s="11"/>
      <c r="J33" s="3"/>
    </row>
    <row r="34" spans="1:10" x14ac:dyDescent="0.2">
      <c r="D34" s="3"/>
      <c r="H34" s="11"/>
      <c r="J34" s="3"/>
    </row>
    <row r="35" spans="1:10" x14ac:dyDescent="0.2">
      <c r="D35" s="3"/>
      <c r="H35" s="11"/>
      <c r="J35" s="3"/>
    </row>
    <row r="36" spans="1:10" x14ac:dyDescent="0.2">
      <c r="D36" s="3"/>
      <c r="H36" s="11"/>
      <c r="J36" s="3"/>
    </row>
    <row r="37" spans="1:10" x14ac:dyDescent="0.2">
      <c r="H37" s="11"/>
      <c r="I37" s="1"/>
    </row>
    <row r="38" spans="1:10" x14ac:dyDescent="0.2">
      <c r="I38" s="1"/>
    </row>
    <row r="42" spans="1:10" x14ac:dyDescent="0.2">
      <c r="H42" s="10"/>
    </row>
  </sheetData>
  <sheetProtection password="CF72" sheet="1" objects="1" scenarios="1"/>
  <phoneticPr fontId="7" type="noConversion"/>
  <pageMargins left="0.59055118110236227" right="0.19685039370078741" top="0.59055118110236227" bottom="0.59055118110236227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4"/>
  <sheetViews>
    <sheetView topLeftCell="A214" workbookViewId="0">
      <selection activeCell="A245" sqref="A245"/>
    </sheetView>
  </sheetViews>
  <sheetFormatPr baseColWidth="10" defaultRowHeight="12.75" x14ac:dyDescent="0.2"/>
  <cols>
    <col min="1" max="1" width="31.5703125" style="22" customWidth="1"/>
    <col min="2" max="4" width="18.140625" style="20" customWidth="1"/>
  </cols>
  <sheetData>
    <row r="1" spans="1:4" ht="38.25" x14ac:dyDescent="0.2">
      <c r="A1" s="25" t="s">
        <v>45</v>
      </c>
      <c r="B1" s="23" t="s">
        <v>46</v>
      </c>
      <c r="C1" s="23" t="s">
        <v>47</v>
      </c>
      <c r="D1" s="23" t="s">
        <v>48</v>
      </c>
    </row>
    <row r="2" spans="1:4" x14ac:dyDescent="0.2">
      <c r="A2" s="29" t="s">
        <v>49</v>
      </c>
      <c r="B2" s="30">
        <v>28</v>
      </c>
      <c r="C2" s="30">
        <v>14</v>
      </c>
      <c r="D2" s="30">
        <v>125</v>
      </c>
    </row>
    <row r="3" spans="1:4" x14ac:dyDescent="0.2">
      <c r="A3" s="24" t="s">
        <v>67</v>
      </c>
      <c r="B3" s="26">
        <v>42</v>
      </c>
      <c r="C3" s="26">
        <v>28</v>
      </c>
      <c r="D3" s="26">
        <v>135</v>
      </c>
    </row>
    <row r="4" spans="1:4" x14ac:dyDescent="0.2">
      <c r="A4" s="24" t="s">
        <v>89</v>
      </c>
      <c r="B4" s="26">
        <v>58</v>
      </c>
      <c r="C4" s="26">
        <v>39</v>
      </c>
      <c r="D4" s="26">
        <v>143</v>
      </c>
    </row>
    <row r="5" spans="1:4" x14ac:dyDescent="0.2">
      <c r="A5" s="24" t="s">
        <v>98</v>
      </c>
      <c r="B5" s="26">
        <v>53</v>
      </c>
      <c r="C5" s="26">
        <v>36</v>
      </c>
      <c r="D5" s="26">
        <v>115</v>
      </c>
    </row>
    <row r="6" spans="1:4" x14ac:dyDescent="0.2">
      <c r="A6" s="24" t="s">
        <v>99</v>
      </c>
      <c r="B6" s="26">
        <v>46</v>
      </c>
      <c r="C6" s="26">
        <v>31</v>
      </c>
      <c r="D6" s="26">
        <v>101</v>
      </c>
    </row>
    <row r="7" spans="1:4" x14ac:dyDescent="0.2">
      <c r="A7" s="24" t="s">
        <v>100</v>
      </c>
      <c r="B7" s="26">
        <v>58</v>
      </c>
      <c r="C7" s="26">
        <v>39</v>
      </c>
      <c r="D7" s="26">
        <v>152</v>
      </c>
    </row>
    <row r="8" spans="1:4" x14ac:dyDescent="0.2">
      <c r="A8" s="24" t="s">
        <v>101</v>
      </c>
      <c r="B8" s="26">
        <v>51</v>
      </c>
      <c r="C8" s="26">
        <v>34</v>
      </c>
      <c r="D8" s="26">
        <v>96</v>
      </c>
    </row>
    <row r="9" spans="1:4" x14ac:dyDescent="0.2">
      <c r="A9" s="24" t="s">
        <v>102</v>
      </c>
      <c r="B9" s="26">
        <v>44</v>
      </c>
      <c r="C9" s="26">
        <v>29</v>
      </c>
      <c r="D9" s="26">
        <v>115</v>
      </c>
    </row>
    <row r="10" spans="1:4" x14ac:dyDescent="0.2">
      <c r="A10" s="24" t="s">
        <v>128</v>
      </c>
      <c r="B10" s="26">
        <v>45</v>
      </c>
      <c r="C10" s="26">
        <v>30</v>
      </c>
      <c r="D10" s="26">
        <v>158</v>
      </c>
    </row>
    <row r="11" spans="1:4" x14ac:dyDescent="0.2">
      <c r="A11" s="24" t="s">
        <v>129</v>
      </c>
      <c r="B11" s="26">
        <v>40</v>
      </c>
      <c r="C11" s="26">
        <v>27</v>
      </c>
      <c r="D11" s="26">
        <v>135</v>
      </c>
    </row>
    <row r="12" spans="1:4" x14ac:dyDescent="0.2">
      <c r="A12" s="24" t="s">
        <v>130</v>
      </c>
      <c r="B12" s="26">
        <v>40</v>
      </c>
      <c r="C12" s="26">
        <v>27</v>
      </c>
      <c r="D12" s="26">
        <v>135</v>
      </c>
    </row>
    <row r="13" spans="1:4" x14ac:dyDescent="0.2">
      <c r="A13" s="24" t="s">
        <v>186</v>
      </c>
      <c r="B13" s="27">
        <v>47</v>
      </c>
      <c r="C13" s="27">
        <v>32</v>
      </c>
      <c r="D13" s="27">
        <v>122</v>
      </c>
    </row>
    <row r="14" spans="1:4" x14ac:dyDescent="0.2">
      <c r="A14" s="24" t="s">
        <v>190</v>
      </c>
      <c r="B14" s="26">
        <v>40</v>
      </c>
      <c r="C14" s="26">
        <v>27</v>
      </c>
      <c r="D14" s="26">
        <v>108</v>
      </c>
    </row>
    <row r="15" spans="1:4" x14ac:dyDescent="0.2">
      <c r="A15" s="24" t="s">
        <v>200</v>
      </c>
      <c r="B15" s="26">
        <v>33</v>
      </c>
      <c r="C15" s="26">
        <v>22</v>
      </c>
      <c r="D15" s="26">
        <v>117</v>
      </c>
    </row>
    <row r="16" spans="1:4" x14ac:dyDescent="0.2">
      <c r="A16" s="24" t="s">
        <v>201</v>
      </c>
      <c r="B16" s="26">
        <v>30</v>
      </c>
      <c r="C16" s="26">
        <v>20</v>
      </c>
      <c r="D16" s="26">
        <v>84</v>
      </c>
    </row>
    <row r="17" spans="1:4" x14ac:dyDescent="0.2">
      <c r="A17" s="24" t="s">
        <v>202</v>
      </c>
      <c r="B17" s="26">
        <v>27</v>
      </c>
      <c r="C17" s="26">
        <v>18</v>
      </c>
      <c r="D17" s="26">
        <v>86</v>
      </c>
    </row>
    <row r="18" spans="1:4" x14ac:dyDescent="0.2">
      <c r="A18" s="24" t="s">
        <v>203</v>
      </c>
      <c r="B18" s="26">
        <v>29</v>
      </c>
      <c r="C18" s="26">
        <v>20</v>
      </c>
      <c r="D18" s="26">
        <v>109</v>
      </c>
    </row>
    <row r="19" spans="1:4" x14ac:dyDescent="0.2">
      <c r="A19" s="24" t="s">
        <v>204</v>
      </c>
      <c r="B19" s="26">
        <v>29</v>
      </c>
      <c r="C19" s="26">
        <v>20</v>
      </c>
      <c r="D19" s="26">
        <v>60</v>
      </c>
    </row>
    <row r="20" spans="1:4" x14ac:dyDescent="0.2">
      <c r="A20" s="24" t="s">
        <v>250</v>
      </c>
      <c r="B20" s="26">
        <v>35</v>
      </c>
      <c r="C20" s="26">
        <v>24</v>
      </c>
      <c r="D20" s="26">
        <v>94</v>
      </c>
    </row>
    <row r="21" spans="1:4" x14ac:dyDescent="0.2">
      <c r="A21" s="22" t="s">
        <v>287</v>
      </c>
    </row>
    <row r="25" spans="1:4" ht="13.5" thickBot="1" x14ac:dyDescent="0.25">
      <c r="A25" s="21" t="s">
        <v>50</v>
      </c>
      <c r="B25" s="19">
        <v>30</v>
      </c>
      <c r="C25" s="19">
        <v>20</v>
      </c>
      <c r="D25" s="19">
        <v>95</v>
      </c>
    </row>
    <row r="26" spans="1:4" ht="13.5" thickBot="1" x14ac:dyDescent="0.25">
      <c r="A26" s="21" t="s">
        <v>51</v>
      </c>
      <c r="B26" s="19">
        <v>41</v>
      </c>
      <c r="C26" s="19">
        <v>28</v>
      </c>
      <c r="D26" s="19">
        <v>125</v>
      </c>
    </row>
    <row r="27" spans="1:4" ht="13.5" thickBot="1" x14ac:dyDescent="0.25">
      <c r="A27" s="21" t="s">
        <v>52</v>
      </c>
      <c r="B27" s="28">
        <v>39</v>
      </c>
      <c r="C27" s="28">
        <v>26</v>
      </c>
      <c r="D27" s="28">
        <v>130</v>
      </c>
    </row>
    <row r="28" spans="1:4" ht="13.5" thickBot="1" x14ac:dyDescent="0.25">
      <c r="A28" s="21" t="s">
        <v>53</v>
      </c>
      <c r="B28" s="19">
        <v>36</v>
      </c>
      <c r="C28" s="19">
        <v>24</v>
      </c>
      <c r="D28" s="19">
        <v>166</v>
      </c>
    </row>
    <row r="29" spans="1:4" ht="13.5" thickBot="1" x14ac:dyDescent="0.25">
      <c r="A29" s="21" t="s">
        <v>54</v>
      </c>
      <c r="B29" s="19">
        <v>29</v>
      </c>
      <c r="C29" s="19">
        <v>20</v>
      </c>
      <c r="D29" s="19">
        <v>113</v>
      </c>
    </row>
    <row r="30" spans="1:4" ht="13.5" thickBot="1" x14ac:dyDescent="0.25">
      <c r="A30" s="21" t="s">
        <v>55</v>
      </c>
      <c r="B30" s="19">
        <v>51</v>
      </c>
      <c r="C30" s="19">
        <v>34</v>
      </c>
      <c r="D30" s="19">
        <v>173</v>
      </c>
    </row>
    <row r="31" spans="1:4" ht="13.5" thickBot="1" x14ac:dyDescent="0.25">
      <c r="A31" s="21" t="s">
        <v>56</v>
      </c>
      <c r="B31" s="19">
        <v>34</v>
      </c>
      <c r="C31" s="19">
        <v>23</v>
      </c>
      <c r="D31" s="19">
        <v>45</v>
      </c>
    </row>
    <row r="32" spans="1:4" ht="13.5" thickBot="1" x14ac:dyDescent="0.25">
      <c r="A32" s="21" t="s">
        <v>57</v>
      </c>
      <c r="B32" s="28">
        <v>52</v>
      </c>
      <c r="C32" s="28">
        <v>35</v>
      </c>
      <c r="D32" s="28">
        <v>299</v>
      </c>
    </row>
    <row r="33" spans="1:4" ht="13.5" thickBot="1" x14ac:dyDescent="0.25">
      <c r="A33" s="21" t="s">
        <v>58</v>
      </c>
      <c r="B33" s="28">
        <v>35</v>
      </c>
      <c r="C33" s="28">
        <v>24</v>
      </c>
      <c r="D33" s="28">
        <v>113</v>
      </c>
    </row>
    <row r="34" spans="1:4" ht="13.5" thickBot="1" x14ac:dyDescent="0.25">
      <c r="A34" s="21" t="s">
        <v>59</v>
      </c>
      <c r="B34" s="28">
        <v>24</v>
      </c>
      <c r="C34" s="19">
        <v>16</v>
      </c>
      <c r="D34" s="28">
        <v>59</v>
      </c>
    </row>
    <row r="35" spans="1:4" ht="13.5" thickBot="1" x14ac:dyDescent="0.25">
      <c r="A35" s="21" t="s">
        <v>60</v>
      </c>
      <c r="B35" s="19">
        <v>30</v>
      </c>
      <c r="C35" s="19">
        <v>20</v>
      </c>
      <c r="D35" s="19">
        <v>72</v>
      </c>
    </row>
    <row r="36" spans="1:4" ht="13.5" thickBot="1" x14ac:dyDescent="0.25">
      <c r="A36" s="21" t="s">
        <v>61</v>
      </c>
      <c r="B36" s="19">
        <v>51</v>
      </c>
      <c r="C36" s="19">
        <v>34</v>
      </c>
      <c r="D36" s="19">
        <v>158</v>
      </c>
    </row>
    <row r="37" spans="1:4" ht="13.5" thickBot="1" x14ac:dyDescent="0.25">
      <c r="A37" s="21" t="s">
        <v>62</v>
      </c>
      <c r="B37" s="19">
        <v>68</v>
      </c>
      <c r="C37" s="19">
        <v>45</v>
      </c>
      <c r="D37" s="19">
        <v>184</v>
      </c>
    </row>
    <row r="38" spans="1:4" ht="13.5" thickBot="1" x14ac:dyDescent="0.25">
      <c r="A38" s="21" t="s">
        <v>63</v>
      </c>
      <c r="B38" s="19">
        <v>51</v>
      </c>
      <c r="C38" s="19">
        <v>34</v>
      </c>
      <c r="D38" s="19">
        <v>158</v>
      </c>
    </row>
    <row r="39" spans="1:4" ht="13.5" thickBot="1" x14ac:dyDescent="0.25">
      <c r="A39" s="21" t="s">
        <v>64</v>
      </c>
      <c r="B39" s="19">
        <v>45</v>
      </c>
      <c r="C39" s="19">
        <v>30</v>
      </c>
      <c r="D39" s="19">
        <v>180</v>
      </c>
    </row>
    <row r="40" spans="1:4" ht="13.5" thickBot="1" x14ac:dyDescent="0.25">
      <c r="A40" s="21" t="s">
        <v>65</v>
      </c>
      <c r="B40" s="28">
        <v>50</v>
      </c>
      <c r="C40" s="28">
        <v>33</v>
      </c>
      <c r="D40" s="28">
        <v>165</v>
      </c>
    </row>
    <row r="41" spans="1:4" ht="13.5" thickBot="1" x14ac:dyDescent="0.25">
      <c r="A41" s="21" t="s">
        <v>66</v>
      </c>
      <c r="B41" s="19">
        <v>52</v>
      </c>
      <c r="C41" s="19">
        <v>35</v>
      </c>
      <c r="D41" s="19">
        <v>165</v>
      </c>
    </row>
    <row r="42" spans="1:4" ht="13.5" thickBot="1" x14ac:dyDescent="0.25">
      <c r="A42" s="21" t="s">
        <v>68</v>
      </c>
      <c r="B42" s="28">
        <v>52</v>
      </c>
      <c r="C42" s="28">
        <v>35</v>
      </c>
      <c r="D42" s="28">
        <v>115</v>
      </c>
    </row>
    <row r="43" spans="1:4" ht="13.5" thickBot="1" x14ac:dyDescent="0.25">
      <c r="A43" s="21" t="s">
        <v>69</v>
      </c>
      <c r="B43" s="19">
        <v>30</v>
      </c>
      <c r="C43" s="19">
        <v>20</v>
      </c>
      <c r="D43" s="19">
        <v>93</v>
      </c>
    </row>
    <row r="44" spans="1:4" ht="13.5" thickBot="1" x14ac:dyDescent="0.25">
      <c r="A44" s="21" t="s">
        <v>70</v>
      </c>
      <c r="B44" s="28">
        <v>23</v>
      </c>
      <c r="C44" s="28">
        <v>16</v>
      </c>
      <c r="D44" s="28">
        <v>75</v>
      </c>
    </row>
    <row r="45" spans="1:4" ht="13.5" thickBot="1" x14ac:dyDescent="0.25">
      <c r="A45" s="21" t="s">
        <v>71</v>
      </c>
      <c r="B45" s="19">
        <v>40</v>
      </c>
      <c r="C45" s="19">
        <v>27</v>
      </c>
      <c r="D45" s="19">
        <v>102</v>
      </c>
    </row>
    <row r="46" spans="1:4" ht="13.5" thickBot="1" x14ac:dyDescent="0.25">
      <c r="A46" s="21" t="s">
        <v>72</v>
      </c>
      <c r="B46" s="19">
        <v>57</v>
      </c>
      <c r="C46" s="19">
        <v>38</v>
      </c>
      <c r="D46" s="19">
        <v>127</v>
      </c>
    </row>
    <row r="47" spans="1:4" ht="13.5" thickBot="1" x14ac:dyDescent="0.25">
      <c r="A47" s="21" t="s">
        <v>73</v>
      </c>
      <c r="B47" s="19">
        <v>57</v>
      </c>
      <c r="C47" s="19">
        <v>38</v>
      </c>
      <c r="D47" s="19">
        <v>145</v>
      </c>
    </row>
    <row r="48" spans="1:4" ht="13.5" thickBot="1" x14ac:dyDescent="0.25">
      <c r="A48" s="21" t="s">
        <v>74</v>
      </c>
      <c r="B48" s="19">
        <v>53</v>
      </c>
      <c r="C48" s="19">
        <v>36</v>
      </c>
      <c r="D48" s="19">
        <v>132</v>
      </c>
    </row>
    <row r="49" spans="1:4" ht="13.5" thickBot="1" x14ac:dyDescent="0.25">
      <c r="A49" s="21" t="s">
        <v>75</v>
      </c>
      <c r="B49" s="19">
        <v>51</v>
      </c>
      <c r="C49" s="19">
        <v>34</v>
      </c>
      <c r="D49" s="19">
        <v>84</v>
      </c>
    </row>
    <row r="50" spans="1:4" ht="13.5" thickBot="1" x14ac:dyDescent="0.25">
      <c r="A50" s="21" t="s">
        <v>76</v>
      </c>
      <c r="B50" s="28">
        <v>52</v>
      </c>
      <c r="C50" s="28">
        <v>35</v>
      </c>
      <c r="D50" s="19">
        <v>106</v>
      </c>
    </row>
    <row r="51" spans="1:4" ht="13.5" thickBot="1" x14ac:dyDescent="0.25">
      <c r="A51" s="21" t="s">
        <v>77</v>
      </c>
      <c r="B51" s="19">
        <v>22</v>
      </c>
      <c r="C51" s="19">
        <v>15</v>
      </c>
      <c r="D51" s="28">
        <v>115</v>
      </c>
    </row>
    <row r="52" spans="1:4" ht="13.5" thickBot="1" x14ac:dyDescent="0.25">
      <c r="A52" s="21" t="s">
        <v>78</v>
      </c>
      <c r="B52" s="28">
        <v>38</v>
      </c>
      <c r="C52" s="28">
        <v>25</v>
      </c>
      <c r="D52" s="28">
        <v>174</v>
      </c>
    </row>
    <row r="53" spans="1:4" ht="13.5" thickBot="1" x14ac:dyDescent="0.25">
      <c r="A53" s="21" t="s">
        <v>79</v>
      </c>
      <c r="B53" s="19">
        <v>47</v>
      </c>
      <c r="C53" s="19">
        <v>32</v>
      </c>
      <c r="D53" s="19">
        <v>98</v>
      </c>
    </row>
    <row r="54" spans="1:4" ht="13.5" thickBot="1" x14ac:dyDescent="0.25">
      <c r="A54" s="21" t="s">
        <v>80</v>
      </c>
      <c r="B54" s="19">
        <v>44</v>
      </c>
      <c r="C54" s="19">
        <v>29</v>
      </c>
      <c r="D54" s="19">
        <v>187</v>
      </c>
    </row>
    <row r="55" spans="1:4" ht="13.5" thickBot="1" x14ac:dyDescent="0.25">
      <c r="A55" s="21" t="s">
        <v>81</v>
      </c>
      <c r="B55" s="19">
        <v>35</v>
      </c>
      <c r="C55" s="19">
        <v>24</v>
      </c>
      <c r="D55" s="19">
        <v>105</v>
      </c>
    </row>
    <row r="56" spans="1:4" ht="13.5" thickBot="1" x14ac:dyDescent="0.25">
      <c r="A56" s="21" t="s">
        <v>82</v>
      </c>
      <c r="B56" s="19">
        <v>74</v>
      </c>
      <c r="C56" s="19">
        <v>49</v>
      </c>
      <c r="D56" s="19">
        <v>145</v>
      </c>
    </row>
    <row r="57" spans="1:4" ht="13.5" thickBot="1" x14ac:dyDescent="0.25">
      <c r="A57" s="21" t="s">
        <v>83</v>
      </c>
      <c r="B57" s="19">
        <v>40</v>
      </c>
      <c r="C57" s="19">
        <v>27</v>
      </c>
      <c r="D57" s="19">
        <v>113</v>
      </c>
    </row>
    <row r="58" spans="1:4" ht="13.5" thickBot="1" x14ac:dyDescent="0.25">
      <c r="A58" s="21" t="s">
        <v>84</v>
      </c>
      <c r="B58" s="19">
        <v>46</v>
      </c>
      <c r="C58" s="19">
        <v>31</v>
      </c>
      <c r="D58" s="19">
        <v>142</v>
      </c>
    </row>
    <row r="59" spans="1:4" ht="13.5" thickBot="1" x14ac:dyDescent="0.25">
      <c r="A59" s="21" t="s">
        <v>85</v>
      </c>
      <c r="B59" s="19">
        <v>50</v>
      </c>
      <c r="C59" s="19">
        <v>33</v>
      </c>
      <c r="D59" s="19">
        <v>128</v>
      </c>
    </row>
    <row r="60" spans="1:4" ht="13.5" thickBot="1" x14ac:dyDescent="0.25">
      <c r="A60" s="21" t="s">
        <v>86</v>
      </c>
      <c r="B60" s="19">
        <v>50</v>
      </c>
      <c r="C60" s="19">
        <v>33</v>
      </c>
      <c r="D60" s="19">
        <v>78</v>
      </c>
    </row>
    <row r="61" spans="1:4" ht="13.5" thickBot="1" x14ac:dyDescent="0.25">
      <c r="A61" s="21" t="s">
        <v>87</v>
      </c>
      <c r="B61" s="19">
        <v>47</v>
      </c>
      <c r="C61" s="19">
        <v>32</v>
      </c>
      <c r="D61" s="19">
        <v>93</v>
      </c>
    </row>
    <row r="62" spans="1:4" ht="13.5" thickBot="1" x14ac:dyDescent="0.25">
      <c r="A62" s="21" t="s">
        <v>88</v>
      </c>
      <c r="B62" s="19">
        <v>51</v>
      </c>
      <c r="C62" s="19">
        <v>34</v>
      </c>
      <c r="D62" s="19">
        <v>146</v>
      </c>
    </row>
    <row r="63" spans="1:4" ht="13.5" thickBot="1" x14ac:dyDescent="0.25">
      <c r="A63" s="21" t="s">
        <v>90</v>
      </c>
      <c r="B63" s="19">
        <v>45</v>
      </c>
      <c r="C63" s="19">
        <v>30</v>
      </c>
      <c r="D63" s="19">
        <v>147</v>
      </c>
    </row>
    <row r="64" spans="1:4" ht="13.5" thickBot="1" x14ac:dyDescent="0.25">
      <c r="A64" s="21" t="s">
        <v>91</v>
      </c>
      <c r="B64" s="19">
        <v>65</v>
      </c>
      <c r="C64" s="19">
        <v>44</v>
      </c>
      <c r="D64" s="19">
        <v>305</v>
      </c>
    </row>
    <row r="65" spans="1:4" ht="13.5" thickBot="1" x14ac:dyDescent="0.25">
      <c r="A65" s="21" t="s">
        <v>92</v>
      </c>
      <c r="B65" s="19">
        <v>44</v>
      </c>
      <c r="C65" s="19">
        <v>29</v>
      </c>
      <c r="D65" s="19">
        <v>97</v>
      </c>
    </row>
    <row r="66" spans="1:4" ht="13.5" thickBot="1" x14ac:dyDescent="0.25">
      <c r="A66" s="21" t="s">
        <v>93</v>
      </c>
      <c r="B66" s="19">
        <v>44</v>
      </c>
      <c r="C66" s="19">
        <v>29</v>
      </c>
      <c r="D66" s="19">
        <v>119</v>
      </c>
    </row>
    <row r="67" spans="1:4" ht="13.5" thickBot="1" x14ac:dyDescent="0.25">
      <c r="A67" s="21" t="s">
        <v>94</v>
      </c>
      <c r="B67" s="19">
        <v>50</v>
      </c>
      <c r="C67" s="19">
        <v>33</v>
      </c>
      <c r="D67" s="19">
        <v>91</v>
      </c>
    </row>
    <row r="68" spans="1:4" ht="13.5" thickBot="1" x14ac:dyDescent="0.25">
      <c r="A68" s="21" t="s">
        <v>95</v>
      </c>
      <c r="B68" s="28">
        <v>29</v>
      </c>
      <c r="C68" s="28">
        <v>20</v>
      </c>
      <c r="D68" s="28">
        <v>85</v>
      </c>
    </row>
    <row r="69" spans="1:4" ht="13.5" thickBot="1" x14ac:dyDescent="0.25">
      <c r="A69" s="21" t="s">
        <v>96</v>
      </c>
      <c r="B69" s="19">
        <v>34</v>
      </c>
      <c r="C69" s="19">
        <v>23</v>
      </c>
      <c r="D69" s="19">
        <v>69</v>
      </c>
    </row>
    <row r="70" spans="1:4" ht="13.5" thickBot="1" x14ac:dyDescent="0.25">
      <c r="A70" s="21" t="s">
        <v>97</v>
      </c>
      <c r="B70" s="19">
        <v>50</v>
      </c>
      <c r="C70" s="19">
        <v>33</v>
      </c>
      <c r="D70" s="19">
        <v>136</v>
      </c>
    </row>
    <row r="71" spans="1:4" ht="13.5" thickBot="1" x14ac:dyDescent="0.25">
      <c r="A71" s="21" t="s">
        <v>103</v>
      </c>
      <c r="B71" s="28">
        <v>52</v>
      </c>
      <c r="C71" s="28">
        <v>35</v>
      </c>
      <c r="D71" s="28">
        <v>183</v>
      </c>
    </row>
    <row r="72" spans="1:4" ht="13.5" thickBot="1" x14ac:dyDescent="0.25">
      <c r="A72" s="21" t="s">
        <v>104</v>
      </c>
      <c r="B72" s="19">
        <v>30</v>
      </c>
      <c r="C72" s="19">
        <v>20</v>
      </c>
      <c r="D72" s="19">
        <v>125</v>
      </c>
    </row>
    <row r="73" spans="1:4" ht="13.5" thickBot="1" x14ac:dyDescent="0.25">
      <c r="A73" s="21" t="s">
        <v>105</v>
      </c>
      <c r="B73" s="19">
        <v>35</v>
      </c>
      <c r="C73" s="19" t="s">
        <v>106</v>
      </c>
      <c r="D73" s="19">
        <v>88</v>
      </c>
    </row>
    <row r="74" spans="1:4" ht="13.5" thickBot="1" x14ac:dyDescent="0.25">
      <c r="A74" s="21" t="s">
        <v>107</v>
      </c>
      <c r="B74" s="19">
        <v>46</v>
      </c>
      <c r="C74" s="19">
        <v>31</v>
      </c>
      <c r="D74" s="19">
        <v>148</v>
      </c>
    </row>
    <row r="75" spans="1:4" ht="13.5" thickBot="1" x14ac:dyDescent="0.25">
      <c r="A75" s="21" t="s">
        <v>108</v>
      </c>
      <c r="B75" s="19">
        <v>46</v>
      </c>
      <c r="C75" s="19">
        <v>31</v>
      </c>
      <c r="D75" s="19">
        <v>132</v>
      </c>
    </row>
    <row r="76" spans="1:4" ht="13.5" thickBot="1" x14ac:dyDescent="0.25">
      <c r="A76" s="21" t="s">
        <v>109</v>
      </c>
      <c r="B76" s="19">
        <v>36</v>
      </c>
      <c r="C76" s="19">
        <v>24</v>
      </c>
      <c r="D76" s="19">
        <v>135</v>
      </c>
    </row>
    <row r="77" spans="1:4" ht="13.5" thickBot="1" x14ac:dyDescent="0.25">
      <c r="A77" s="21" t="s">
        <v>110</v>
      </c>
      <c r="B77" s="19">
        <v>62</v>
      </c>
      <c r="C77" s="19">
        <v>41</v>
      </c>
      <c r="D77" s="19">
        <v>224</v>
      </c>
    </row>
    <row r="78" spans="1:4" ht="26.25" thickBot="1" x14ac:dyDescent="0.25">
      <c r="A78" s="21" t="s">
        <v>111</v>
      </c>
      <c r="B78" s="19">
        <v>45</v>
      </c>
      <c r="C78" s="19">
        <v>30</v>
      </c>
      <c r="D78" s="19">
        <v>115</v>
      </c>
    </row>
    <row r="79" spans="1:4" ht="13.5" thickBot="1" x14ac:dyDescent="0.25">
      <c r="A79" s="21" t="s">
        <v>112</v>
      </c>
      <c r="B79" s="19">
        <v>34</v>
      </c>
      <c r="C79" s="19">
        <v>23</v>
      </c>
      <c r="D79" s="19">
        <v>90</v>
      </c>
    </row>
    <row r="80" spans="1:4" ht="13.5" thickBot="1" x14ac:dyDescent="0.25">
      <c r="A80" s="21" t="s">
        <v>113</v>
      </c>
      <c r="B80" s="19">
        <v>46</v>
      </c>
      <c r="C80" s="19">
        <v>31</v>
      </c>
      <c r="D80" s="19">
        <v>118</v>
      </c>
    </row>
    <row r="81" spans="1:4" ht="13.5" thickBot="1" x14ac:dyDescent="0.25">
      <c r="A81" s="21" t="s">
        <v>114</v>
      </c>
      <c r="B81" s="19">
        <v>24</v>
      </c>
      <c r="C81" s="19">
        <v>16</v>
      </c>
      <c r="D81" s="19">
        <v>86</v>
      </c>
    </row>
    <row r="82" spans="1:4" ht="13.5" thickBot="1" x14ac:dyDescent="0.25">
      <c r="A82" s="21" t="s">
        <v>115</v>
      </c>
      <c r="B82" s="19">
        <v>58</v>
      </c>
      <c r="C82" s="19">
        <v>39</v>
      </c>
      <c r="D82" s="19">
        <v>130</v>
      </c>
    </row>
    <row r="83" spans="1:4" ht="13.5" thickBot="1" x14ac:dyDescent="0.25">
      <c r="A83" s="21" t="s">
        <v>116</v>
      </c>
      <c r="B83" s="19">
        <v>48</v>
      </c>
      <c r="C83" s="19">
        <v>32</v>
      </c>
      <c r="D83" s="19">
        <v>101</v>
      </c>
    </row>
    <row r="84" spans="1:4" ht="13.5" thickBot="1" x14ac:dyDescent="0.25">
      <c r="A84" s="21" t="s">
        <v>117</v>
      </c>
      <c r="B84" s="28">
        <v>42</v>
      </c>
      <c r="C84" s="28">
        <v>28</v>
      </c>
      <c r="D84" s="28">
        <v>155</v>
      </c>
    </row>
    <row r="86" spans="1:4" ht="13.5" thickBot="1" x14ac:dyDescent="0.25">
      <c r="A86" s="21" t="s">
        <v>118</v>
      </c>
      <c r="B86" s="19">
        <v>32</v>
      </c>
      <c r="C86" s="19">
        <v>21</v>
      </c>
      <c r="D86" s="19">
        <v>85</v>
      </c>
    </row>
    <row r="87" spans="1:4" ht="13.5" thickBot="1" x14ac:dyDescent="0.25">
      <c r="A87" s="21" t="s">
        <v>119</v>
      </c>
      <c r="B87" s="19">
        <v>35</v>
      </c>
      <c r="C87" s="19">
        <v>24</v>
      </c>
      <c r="D87" s="19">
        <v>145</v>
      </c>
    </row>
    <row r="88" spans="1:4" ht="13.5" thickBot="1" x14ac:dyDescent="0.25">
      <c r="A88" s="21" t="s">
        <v>120</v>
      </c>
      <c r="B88" s="19">
        <v>50</v>
      </c>
      <c r="C88" s="19">
        <v>33</v>
      </c>
      <c r="D88" s="19">
        <v>146</v>
      </c>
    </row>
    <row r="89" spans="1:4" ht="13.5" thickBot="1" x14ac:dyDescent="0.25">
      <c r="A89" s="21" t="s">
        <v>121</v>
      </c>
      <c r="B89" s="19">
        <v>38</v>
      </c>
      <c r="C89" s="19">
        <v>25</v>
      </c>
      <c r="D89" s="19">
        <v>185</v>
      </c>
    </row>
    <row r="90" spans="1:4" ht="13.5" thickBot="1" x14ac:dyDescent="0.25">
      <c r="A90" s="21" t="s">
        <v>122</v>
      </c>
      <c r="B90" s="19">
        <v>32</v>
      </c>
      <c r="C90" s="19">
        <v>21</v>
      </c>
      <c r="D90" s="19">
        <v>85</v>
      </c>
    </row>
    <row r="91" spans="1:4" ht="13.5" thickBot="1" x14ac:dyDescent="0.25">
      <c r="A91" s="21" t="s">
        <v>123</v>
      </c>
      <c r="B91" s="28">
        <v>36</v>
      </c>
      <c r="C91" s="28">
        <v>24</v>
      </c>
      <c r="D91" s="28">
        <v>134</v>
      </c>
    </row>
    <row r="92" spans="1:4" ht="13.5" thickBot="1" x14ac:dyDescent="0.25">
      <c r="A92" s="21" t="s">
        <v>124</v>
      </c>
      <c r="B92" s="19">
        <v>33</v>
      </c>
      <c r="C92" s="19">
        <v>22</v>
      </c>
      <c r="D92" s="19">
        <v>196</v>
      </c>
    </row>
    <row r="93" spans="1:4" ht="13.5" thickBot="1" x14ac:dyDescent="0.25">
      <c r="A93" s="21" t="s">
        <v>125</v>
      </c>
      <c r="B93" s="19">
        <v>44</v>
      </c>
      <c r="C93" s="19">
        <v>29</v>
      </c>
      <c r="D93" s="19">
        <v>92</v>
      </c>
    </row>
    <row r="94" spans="1:4" ht="13.5" thickBot="1" x14ac:dyDescent="0.25">
      <c r="A94" s="21" t="s">
        <v>126</v>
      </c>
      <c r="B94" s="19">
        <v>47</v>
      </c>
      <c r="C94" s="19">
        <v>32</v>
      </c>
      <c r="D94" s="19">
        <v>108</v>
      </c>
    </row>
    <row r="95" spans="1:4" ht="13.5" thickBot="1" x14ac:dyDescent="0.25">
      <c r="A95" s="21" t="s">
        <v>127</v>
      </c>
      <c r="B95" s="28">
        <v>66</v>
      </c>
      <c r="C95" s="28">
        <v>44</v>
      </c>
      <c r="D95" s="28">
        <v>190</v>
      </c>
    </row>
    <row r="96" spans="1:4" ht="13.5" thickBot="1" x14ac:dyDescent="0.25">
      <c r="A96" s="21" t="s">
        <v>131</v>
      </c>
      <c r="B96" s="19">
        <v>57</v>
      </c>
      <c r="C96" s="19">
        <v>38</v>
      </c>
      <c r="D96" s="19">
        <v>138</v>
      </c>
    </row>
    <row r="97" spans="1:4" ht="13.5" thickBot="1" x14ac:dyDescent="0.25">
      <c r="A97" s="21" t="s">
        <v>132</v>
      </c>
      <c r="B97" s="19">
        <v>66</v>
      </c>
      <c r="C97" s="19">
        <v>44</v>
      </c>
      <c r="D97" s="19">
        <v>233</v>
      </c>
    </row>
    <row r="98" spans="1:4" ht="13.5" thickBot="1" x14ac:dyDescent="0.25">
      <c r="A98" s="21" t="s">
        <v>133</v>
      </c>
      <c r="B98" s="28">
        <v>52</v>
      </c>
      <c r="C98" s="28">
        <v>35</v>
      </c>
      <c r="D98" s="28">
        <v>190</v>
      </c>
    </row>
    <row r="99" spans="1:4" ht="13.5" thickBot="1" x14ac:dyDescent="0.25">
      <c r="A99" s="21" t="s">
        <v>134</v>
      </c>
      <c r="B99" s="19">
        <v>24</v>
      </c>
      <c r="C99" s="19">
        <v>16</v>
      </c>
      <c r="D99" s="19">
        <v>95</v>
      </c>
    </row>
    <row r="100" spans="1:4" ht="13.5" thickBot="1" x14ac:dyDescent="0.25">
      <c r="A100" s="21" t="s">
        <v>135</v>
      </c>
      <c r="B100" s="19">
        <v>46</v>
      </c>
      <c r="C100" s="19">
        <v>31</v>
      </c>
      <c r="D100" s="19">
        <v>126</v>
      </c>
    </row>
    <row r="101" spans="1:4" ht="13.5" thickBot="1" x14ac:dyDescent="0.25">
      <c r="A101" s="21" t="s">
        <v>136</v>
      </c>
      <c r="B101" s="19">
        <v>38</v>
      </c>
      <c r="C101" s="19">
        <v>25</v>
      </c>
      <c r="D101" s="19">
        <v>94</v>
      </c>
    </row>
    <row r="102" spans="1:4" ht="13.5" thickBot="1" x14ac:dyDescent="0.25">
      <c r="A102" s="21" t="s">
        <v>137</v>
      </c>
      <c r="B102" s="19">
        <v>50</v>
      </c>
      <c r="C102" s="19">
        <v>33</v>
      </c>
      <c r="D102" s="19">
        <v>180</v>
      </c>
    </row>
    <row r="103" spans="1:4" ht="13.5" thickBot="1" x14ac:dyDescent="0.25">
      <c r="A103" s="21" t="s">
        <v>138</v>
      </c>
      <c r="B103" s="19">
        <v>47</v>
      </c>
      <c r="C103" s="19">
        <v>32</v>
      </c>
      <c r="D103" s="19">
        <v>142</v>
      </c>
    </row>
    <row r="104" spans="1:4" ht="13.5" thickBot="1" x14ac:dyDescent="0.25">
      <c r="A104" s="21" t="s">
        <v>139</v>
      </c>
      <c r="B104" s="19">
        <v>51</v>
      </c>
      <c r="C104" s="19">
        <v>34</v>
      </c>
      <c r="D104" s="19">
        <v>161</v>
      </c>
    </row>
    <row r="105" spans="1:4" ht="13.5" thickBot="1" x14ac:dyDescent="0.25">
      <c r="A105" s="21" t="s">
        <v>140</v>
      </c>
      <c r="B105" s="19">
        <v>50</v>
      </c>
      <c r="C105" s="19">
        <v>33</v>
      </c>
      <c r="D105" s="19">
        <v>140</v>
      </c>
    </row>
    <row r="106" spans="1:4" ht="13.5" thickBot="1" x14ac:dyDescent="0.25">
      <c r="A106" s="21" t="s">
        <v>141</v>
      </c>
      <c r="B106" s="19">
        <v>47</v>
      </c>
      <c r="C106" s="19">
        <v>32</v>
      </c>
      <c r="D106" s="19">
        <v>134</v>
      </c>
    </row>
    <row r="107" spans="1:4" ht="13.5" thickBot="1" x14ac:dyDescent="0.25">
      <c r="A107" s="21" t="s">
        <v>142</v>
      </c>
      <c r="B107" s="19">
        <v>30</v>
      </c>
      <c r="C107" s="19">
        <v>20</v>
      </c>
      <c r="D107" s="19">
        <v>105</v>
      </c>
    </row>
    <row r="108" spans="1:4" ht="13.5" thickBot="1" x14ac:dyDescent="0.25">
      <c r="A108" s="21" t="s">
        <v>143</v>
      </c>
      <c r="B108" s="19">
        <v>45</v>
      </c>
      <c r="C108" s="19">
        <v>30</v>
      </c>
      <c r="D108" s="19">
        <v>111</v>
      </c>
    </row>
    <row r="109" spans="1:4" ht="13.5" thickBot="1" x14ac:dyDescent="0.25">
      <c r="A109" s="21" t="s">
        <v>144</v>
      </c>
      <c r="B109" s="19">
        <v>56</v>
      </c>
      <c r="C109" s="19">
        <v>37</v>
      </c>
      <c r="D109" s="28">
        <v>149</v>
      </c>
    </row>
    <row r="110" spans="1:4" ht="13.5" thickBot="1" x14ac:dyDescent="0.25">
      <c r="A110" s="21" t="s">
        <v>145</v>
      </c>
      <c r="B110" s="19">
        <v>42</v>
      </c>
      <c r="C110" s="19">
        <v>28</v>
      </c>
      <c r="D110" s="19">
        <v>223</v>
      </c>
    </row>
    <row r="111" spans="1:4" ht="13.5" thickBot="1" x14ac:dyDescent="0.25">
      <c r="A111" s="21" t="s">
        <v>146</v>
      </c>
      <c r="B111" s="28">
        <v>27</v>
      </c>
      <c r="C111" s="28">
        <v>18</v>
      </c>
      <c r="D111" s="28">
        <v>74</v>
      </c>
    </row>
    <row r="112" spans="1:4" ht="13.5" thickBot="1" x14ac:dyDescent="0.25">
      <c r="A112" s="21" t="s">
        <v>147</v>
      </c>
      <c r="B112" s="28">
        <v>46</v>
      </c>
      <c r="C112" s="28">
        <v>31</v>
      </c>
      <c r="D112" s="28">
        <v>115</v>
      </c>
    </row>
    <row r="113" spans="1:4" ht="13.5" thickBot="1" x14ac:dyDescent="0.25">
      <c r="A113" s="21" t="s">
        <v>148</v>
      </c>
      <c r="B113" s="19">
        <v>50</v>
      </c>
      <c r="C113" s="19">
        <v>33</v>
      </c>
      <c r="D113" s="19">
        <v>200</v>
      </c>
    </row>
    <row r="114" spans="1:4" ht="13.5" thickBot="1" x14ac:dyDescent="0.25">
      <c r="A114" s="21" t="s">
        <v>149</v>
      </c>
      <c r="B114" s="28">
        <v>70</v>
      </c>
      <c r="C114" s="28">
        <v>47</v>
      </c>
      <c r="D114" s="28">
        <v>190</v>
      </c>
    </row>
    <row r="115" spans="1:4" ht="26.25" thickBot="1" x14ac:dyDescent="0.25">
      <c r="A115" s="21" t="s">
        <v>150</v>
      </c>
      <c r="B115" s="28">
        <v>28</v>
      </c>
      <c r="C115" s="28">
        <v>19</v>
      </c>
      <c r="D115" s="28">
        <v>92</v>
      </c>
    </row>
    <row r="116" spans="1:4" ht="13.5" thickBot="1" x14ac:dyDescent="0.25">
      <c r="A116" s="21" t="s">
        <v>151</v>
      </c>
      <c r="B116" s="19">
        <v>58</v>
      </c>
      <c r="C116" s="19">
        <v>39</v>
      </c>
      <c r="D116" s="19">
        <v>112</v>
      </c>
    </row>
    <row r="117" spans="1:4" ht="13.5" thickBot="1" x14ac:dyDescent="0.25">
      <c r="A117" s="21" t="s">
        <v>152</v>
      </c>
      <c r="B117" s="19">
        <v>23</v>
      </c>
      <c r="C117" s="19">
        <v>16</v>
      </c>
      <c r="D117" s="19">
        <v>57</v>
      </c>
    </row>
    <row r="118" spans="1:4" ht="13.5" thickBot="1" x14ac:dyDescent="0.25">
      <c r="A118" s="21" t="s">
        <v>153</v>
      </c>
      <c r="B118" s="28">
        <v>35</v>
      </c>
      <c r="C118" s="28">
        <v>24</v>
      </c>
      <c r="D118" s="28">
        <v>76</v>
      </c>
    </row>
    <row r="119" spans="1:4" ht="13.5" thickBot="1" x14ac:dyDescent="0.25">
      <c r="A119" s="21" t="s">
        <v>154</v>
      </c>
      <c r="B119" s="19">
        <v>46</v>
      </c>
      <c r="C119" s="19">
        <v>31</v>
      </c>
      <c r="D119" s="19">
        <v>228</v>
      </c>
    </row>
    <row r="120" spans="1:4" ht="13.5" thickBot="1" x14ac:dyDescent="0.25">
      <c r="A120" s="21" t="s">
        <v>155</v>
      </c>
      <c r="B120" s="19">
        <v>42</v>
      </c>
      <c r="C120" s="19">
        <v>28</v>
      </c>
      <c r="D120" s="19">
        <v>185</v>
      </c>
    </row>
    <row r="121" spans="1:4" ht="13.5" thickBot="1" x14ac:dyDescent="0.25">
      <c r="A121" s="21" t="s">
        <v>156</v>
      </c>
      <c r="B121" s="19">
        <v>33</v>
      </c>
      <c r="C121" s="19">
        <v>22</v>
      </c>
      <c r="D121" s="19">
        <v>96</v>
      </c>
    </row>
    <row r="122" spans="1:4" ht="13.5" thickBot="1" x14ac:dyDescent="0.25">
      <c r="A122" s="21" t="s">
        <v>157</v>
      </c>
      <c r="B122" s="19">
        <v>24</v>
      </c>
      <c r="C122" s="19">
        <v>16</v>
      </c>
      <c r="D122" s="19">
        <v>103</v>
      </c>
    </row>
    <row r="123" spans="1:4" ht="13.5" thickBot="1" x14ac:dyDescent="0.25">
      <c r="A123" s="21" t="s">
        <v>158</v>
      </c>
      <c r="B123" s="28">
        <v>35</v>
      </c>
      <c r="C123" s="28">
        <v>24</v>
      </c>
      <c r="D123" s="28">
        <v>76</v>
      </c>
    </row>
    <row r="124" spans="1:4" ht="13.5" thickBot="1" x14ac:dyDescent="0.25">
      <c r="A124" s="21" t="s">
        <v>159</v>
      </c>
      <c r="B124" s="19">
        <v>59</v>
      </c>
      <c r="C124" s="19">
        <v>40</v>
      </c>
      <c r="D124" s="19">
        <v>123</v>
      </c>
    </row>
    <row r="125" spans="1:4" ht="13.5" thickBot="1" x14ac:dyDescent="0.25">
      <c r="A125" s="21" t="s">
        <v>160</v>
      </c>
      <c r="B125" s="19">
        <v>63</v>
      </c>
      <c r="C125" s="19">
        <v>42</v>
      </c>
      <c r="D125" s="19">
        <v>135</v>
      </c>
    </row>
    <row r="126" spans="1:4" ht="13.5" thickBot="1" x14ac:dyDescent="0.25">
      <c r="A126" s="21" t="s">
        <v>161</v>
      </c>
      <c r="B126" s="19">
        <v>53</v>
      </c>
      <c r="C126" s="19">
        <v>36</v>
      </c>
      <c r="D126" s="19">
        <v>180</v>
      </c>
    </row>
    <row r="127" spans="1:4" ht="13.5" thickBot="1" x14ac:dyDescent="0.25">
      <c r="A127" s="21" t="s">
        <v>162</v>
      </c>
      <c r="B127" s="28">
        <v>26</v>
      </c>
      <c r="C127" s="28">
        <v>17</v>
      </c>
      <c r="D127" s="28">
        <v>109</v>
      </c>
    </row>
    <row r="128" spans="1:4" ht="13.5" thickBot="1" x14ac:dyDescent="0.25">
      <c r="A128" s="21" t="s">
        <v>163</v>
      </c>
      <c r="B128" s="19">
        <v>47</v>
      </c>
      <c r="C128" s="19">
        <v>32</v>
      </c>
      <c r="D128" s="19">
        <v>130</v>
      </c>
    </row>
    <row r="129" spans="1:4" ht="13.5" thickBot="1" x14ac:dyDescent="0.25">
      <c r="A129" s="21" t="s">
        <v>164</v>
      </c>
      <c r="B129" s="19">
        <v>34</v>
      </c>
      <c r="C129" s="19">
        <v>23</v>
      </c>
      <c r="D129" s="19">
        <v>87</v>
      </c>
    </row>
    <row r="130" spans="1:4" ht="13.5" thickBot="1" x14ac:dyDescent="0.25">
      <c r="A130" s="21" t="s">
        <v>165</v>
      </c>
      <c r="B130" s="19">
        <v>47</v>
      </c>
      <c r="C130" s="19">
        <v>32</v>
      </c>
      <c r="D130" s="19">
        <v>123</v>
      </c>
    </row>
    <row r="131" spans="1:4" ht="13.5" thickBot="1" x14ac:dyDescent="0.25">
      <c r="A131" s="21" t="s">
        <v>166</v>
      </c>
      <c r="B131" s="19">
        <v>34</v>
      </c>
      <c r="C131" s="19">
        <v>23</v>
      </c>
      <c r="D131" s="19">
        <v>88</v>
      </c>
    </row>
    <row r="132" spans="1:4" ht="13.5" thickBot="1" x14ac:dyDescent="0.25">
      <c r="A132" s="21" t="s">
        <v>167</v>
      </c>
      <c r="B132" s="19">
        <v>52</v>
      </c>
      <c r="C132" s="19">
        <v>35</v>
      </c>
      <c r="D132" s="19">
        <v>170</v>
      </c>
    </row>
    <row r="133" spans="1:4" ht="13.5" thickBot="1" x14ac:dyDescent="0.25">
      <c r="A133" s="21" t="s">
        <v>168</v>
      </c>
      <c r="B133" s="28">
        <v>38</v>
      </c>
      <c r="C133" s="28">
        <v>25</v>
      </c>
      <c r="D133" s="28">
        <v>120</v>
      </c>
    </row>
    <row r="134" spans="1:4" ht="13.5" thickBot="1" x14ac:dyDescent="0.25">
      <c r="A134" s="21" t="s">
        <v>169</v>
      </c>
      <c r="B134" s="28">
        <v>46</v>
      </c>
      <c r="C134" s="28">
        <v>31</v>
      </c>
      <c r="D134" s="28">
        <v>114</v>
      </c>
    </row>
    <row r="135" spans="1:4" ht="13.5" thickBot="1" x14ac:dyDescent="0.25">
      <c r="A135" s="21" t="s">
        <v>170</v>
      </c>
      <c r="B135" s="19">
        <v>42</v>
      </c>
      <c r="C135" s="19">
        <v>28</v>
      </c>
      <c r="D135" s="19">
        <v>129</v>
      </c>
    </row>
    <row r="136" spans="1:4" ht="13.5" thickBot="1" x14ac:dyDescent="0.25">
      <c r="A136" s="21" t="s">
        <v>171</v>
      </c>
      <c r="B136" s="19">
        <v>63</v>
      </c>
      <c r="C136" s="19">
        <v>42</v>
      </c>
      <c r="D136" s="19">
        <v>102</v>
      </c>
    </row>
    <row r="137" spans="1:4" ht="13.5" thickBot="1" x14ac:dyDescent="0.25">
      <c r="A137" s="21" t="s">
        <v>172</v>
      </c>
      <c r="B137" s="19">
        <v>39</v>
      </c>
      <c r="C137" s="19">
        <v>26</v>
      </c>
      <c r="D137" s="19">
        <v>105</v>
      </c>
    </row>
    <row r="138" spans="1:4" ht="13.5" thickBot="1" x14ac:dyDescent="0.25">
      <c r="A138" s="21" t="s">
        <v>173</v>
      </c>
      <c r="B138" s="19">
        <v>54</v>
      </c>
      <c r="C138" s="19">
        <v>36</v>
      </c>
      <c r="D138" s="19">
        <v>220</v>
      </c>
    </row>
    <row r="139" spans="1:4" ht="13.5" thickBot="1" x14ac:dyDescent="0.25">
      <c r="A139" s="21" t="s">
        <v>174</v>
      </c>
      <c r="B139" s="19">
        <v>29</v>
      </c>
      <c r="C139" s="19">
        <v>20</v>
      </c>
      <c r="D139" s="19">
        <v>95</v>
      </c>
    </row>
    <row r="140" spans="1:4" ht="13.5" thickBot="1" x14ac:dyDescent="0.25">
      <c r="A140" s="21" t="s">
        <v>175</v>
      </c>
      <c r="B140" s="28">
        <v>48</v>
      </c>
      <c r="C140" s="28">
        <v>32</v>
      </c>
      <c r="D140" s="28">
        <v>177</v>
      </c>
    </row>
    <row r="141" spans="1:4" ht="13.5" thickBot="1" x14ac:dyDescent="0.25">
      <c r="A141" s="21" t="s">
        <v>176</v>
      </c>
      <c r="B141" s="19">
        <v>24</v>
      </c>
      <c r="C141" s="19">
        <v>16</v>
      </c>
      <c r="D141" s="19">
        <v>88</v>
      </c>
    </row>
    <row r="142" spans="1:4" ht="13.5" thickBot="1" x14ac:dyDescent="0.25">
      <c r="A142" s="21" t="s">
        <v>177</v>
      </c>
      <c r="B142" s="19">
        <v>42</v>
      </c>
      <c r="C142" s="19">
        <v>28</v>
      </c>
      <c r="D142" s="19">
        <v>180</v>
      </c>
    </row>
    <row r="143" spans="1:4" ht="13.5" thickBot="1" x14ac:dyDescent="0.25">
      <c r="A143" s="21" t="s">
        <v>178</v>
      </c>
      <c r="B143" s="19">
        <v>27</v>
      </c>
      <c r="C143" s="19">
        <v>18</v>
      </c>
      <c r="D143" s="19">
        <v>92</v>
      </c>
    </row>
    <row r="144" spans="1:4" ht="13.5" thickBot="1" x14ac:dyDescent="0.25">
      <c r="A144" s="21" t="s">
        <v>179</v>
      </c>
      <c r="B144" s="19">
        <v>29</v>
      </c>
      <c r="C144" s="19">
        <v>20</v>
      </c>
      <c r="D144" s="19">
        <v>94</v>
      </c>
    </row>
    <row r="145" spans="1:4" ht="13.5" thickBot="1" x14ac:dyDescent="0.25">
      <c r="A145" s="21" t="s">
        <v>180</v>
      </c>
      <c r="B145" s="19">
        <v>38</v>
      </c>
      <c r="C145" s="19">
        <v>25</v>
      </c>
      <c r="D145" s="19">
        <v>146</v>
      </c>
    </row>
    <row r="146" spans="1:4" ht="13.5" thickBot="1" x14ac:dyDescent="0.25">
      <c r="A146" s="21" t="s">
        <v>181</v>
      </c>
      <c r="B146" s="19">
        <v>35</v>
      </c>
      <c r="C146" s="19">
        <v>24</v>
      </c>
      <c r="D146" s="19">
        <v>155</v>
      </c>
    </row>
    <row r="147" spans="1:4" ht="13.5" thickBot="1" x14ac:dyDescent="0.25">
      <c r="A147" s="21" t="s">
        <v>182</v>
      </c>
      <c r="B147" s="28">
        <v>30</v>
      </c>
      <c r="C147" s="28">
        <v>20</v>
      </c>
      <c r="D147" s="28">
        <v>112</v>
      </c>
    </row>
    <row r="148" spans="1:4" ht="13.5" thickBot="1" x14ac:dyDescent="0.25">
      <c r="A148" s="21" t="s">
        <v>183</v>
      </c>
      <c r="B148" s="19">
        <v>28</v>
      </c>
      <c r="C148" s="19">
        <v>19</v>
      </c>
      <c r="D148" s="19">
        <v>86</v>
      </c>
    </row>
    <row r="149" spans="1:4" ht="13.5" thickBot="1" x14ac:dyDescent="0.25">
      <c r="A149" s="21" t="s">
        <v>184</v>
      </c>
      <c r="B149" s="19">
        <v>56</v>
      </c>
      <c r="C149" s="19">
        <v>37</v>
      </c>
      <c r="D149" s="19">
        <v>153</v>
      </c>
    </row>
    <row r="150" spans="1:4" ht="13.5" thickBot="1" x14ac:dyDescent="0.25">
      <c r="A150" s="21" t="s">
        <v>185</v>
      </c>
      <c r="B150" s="19">
        <v>36</v>
      </c>
      <c r="C150" s="19">
        <v>24</v>
      </c>
      <c r="D150" s="19">
        <v>81</v>
      </c>
    </row>
    <row r="151" spans="1:4" ht="13.5" thickBot="1" x14ac:dyDescent="0.25">
      <c r="A151" s="21" t="s">
        <v>187</v>
      </c>
      <c r="B151" s="19">
        <v>41</v>
      </c>
      <c r="C151" s="19">
        <v>28</v>
      </c>
      <c r="D151" s="19">
        <v>89</v>
      </c>
    </row>
    <row r="152" spans="1:4" ht="13.5" thickBot="1" x14ac:dyDescent="0.25">
      <c r="A152" s="21" t="s">
        <v>188</v>
      </c>
      <c r="B152" s="28">
        <v>46</v>
      </c>
      <c r="C152" s="28">
        <v>31</v>
      </c>
      <c r="D152" s="28">
        <v>182</v>
      </c>
    </row>
    <row r="153" spans="1:4" ht="13.5" thickBot="1" x14ac:dyDescent="0.25">
      <c r="A153" s="21" t="s">
        <v>189</v>
      </c>
      <c r="B153" s="19">
        <v>80</v>
      </c>
      <c r="C153" s="19">
        <v>53</v>
      </c>
      <c r="D153" s="19">
        <v>182</v>
      </c>
    </row>
    <row r="154" spans="1:4" ht="13.5" thickBot="1" x14ac:dyDescent="0.25">
      <c r="A154" s="21" t="s">
        <v>191</v>
      </c>
      <c r="B154" s="19">
        <v>60</v>
      </c>
      <c r="C154" s="19">
        <v>40</v>
      </c>
      <c r="D154" s="19">
        <v>200</v>
      </c>
    </row>
    <row r="155" spans="1:4" ht="13.5" thickBot="1" x14ac:dyDescent="0.25">
      <c r="A155" s="21" t="s">
        <v>192</v>
      </c>
      <c r="B155" s="28">
        <v>23</v>
      </c>
      <c r="C155" s="28">
        <v>16</v>
      </c>
      <c r="D155" s="28">
        <v>238</v>
      </c>
    </row>
    <row r="156" spans="1:4" ht="13.5" thickBot="1" x14ac:dyDescent="0.25">
      <c r="A156" s="21" t="s">
        <v>193</v>
      </c>
      <c r="B156" s="28">
        <v>34</v>
      </c>
      <c r="C156" s="28">
        <v>23</v>
      </c>
      <c r="D156" s="28">
        <v>122</v>
      </c>
    </row>
    <row r="157" spans="1:4" ht="13.5" thickBot="1" x14ac:dyDescent="0.25">
      <c r="A157" s="21" t="s">
        <v>194</v>
      </c>
      <c r="B157" s="19">
        <v>51</v>
      </c>
      <c r="C157" s="19">
        <v>34</v>
      </c>
      <c r="D157" s="19">
        <v>179</v>
      </c>
    </row>
    <row r="158" spans="1:4" ht="13.5" thickBot="1" x14ac:dyDescent="0.25">
      <c r="A158" s="21" t="s">
        <v>195</v>
      </c>
      <c r="B158" s="19">
        <v>39</v>
      </c>
      <c r="C158" s="19">
        <v>26</v>
      </c>
      <c r="D158" s="19">
        <v>111</v>
      </c>
    </row>
    <row r="159" spans="1:4" ht="13.5" thickBot="1" x14ac:dyDescent="0.25">
      <c r="A159" s="21" t="s">
        <v>196</v>
      </c>
      <c r="B159" s="19">
        <v>60</v>
      </c>
      <c r="C159" s="19">
        <v>40</v>
      </c>
      <c r="D159" s="19">
        <v>234</v>
      </c>
    </row>
    <row r="160" spans="1:4" ht="13.5" thickBot="1" x14ac:dyDescent="0.25">
      <c r="A160" s="21" t="s">
        <v>197</v>
      </c>
      <c r="B160" s="19">
        <v>38</v>
      </c>
      <c r="C160" s="19">
        <v>25</v>
      </c>
      <c r="D160" s="19">
        <v>108</v>
      </c>
    </row>
    <row r="161" spans="1:4" ht="13.5" thickBot="1" x14ac:dyDescent="0.25">
      <c r="A161" s="21" t="s">
        <v>198</v>
      </c>
      <c r="B161" s="28">
        <v>34</v>
      </c>
      <c r="C161" s="28">
        <v>23</v>
      </c>
      <c r="D161" s="28">
        <v>143</v>
      </c>
    </row>
    <row r="162" spans="1:4" ht="13.5" thickBot="1" x14ac:dyDescent="0.25">
      <c r="A162" s="21" t="s">
        <v>199</v>
      </c>
      <c r="B162" s="19">
        <v>30</v>
      </c>
      <c r="C162" s="19">
        <v>20</v>
      </c>
      <c r="D162" s="19">
        <v>107</v>
      </c>
    </row>
    <row r="163" spans="1:4" ht="13.5" thickBot="1" x14ac:dyDescent="0.25">
      <c r="A163" s="21" t="s">
        <v>205</v>
      </c>
      <c r="B163" s="19">
        <v>36</v>
      </c>
      <c r="C163" s="19">
        <v>24</v>
      </c>
      <c r="D163" s="19">
        <v>102</v>
      </c>
    </row>
    <row r="164" spans="1:4" ht="13.5" thickBot="1" x14ac:dyDescent="0.25">
      <c r="A164" s="21" t="s">
        <v>206</v>
      </c>
      <c r="B164" s="19">
        <v>46</v>
      </c>
      <c r="C164" s="19">
        <v>31</v>
      </c>
      <c r="D164" s="19">
        <v>141</v>
      </c>
    </row>
    <row r="165" spans="1:4" ht="13.5" thickBot="1" x14ac:dyDescent="0.25">
      <c r="A165" s="21" t="s">
        <v>207</v>
      </c>
      <c r="B165" s="19">
        <v>32</v>
      </c>
      <c r="C165" s="19">
        <v>21</v>
      </c>
      <c r="D165" s="19">
        <v>100</v>
      </c>
    </row>
    <row r="166" spans="1:4" ht="13.5" thickBot="1" x14ac:dyDescent="0.25">
      <c r="A166" s="21" t="s">
        <v>208</v>
      </c>
      <c r="B166" s="19">
        <v>26</v>
      </c>
      <c r="C166" s="19">
        <v>17</v>
      </c>
      <c r="D166" s="19">
        <v>62</v>
      </c>
    </row>
    <row r="167" spans="1:4" ht="26.25" thickBot="1" x14ac:dyDescent="0.25">
      <c r="A167" s="21" t="s">
        <v>209</v>
      </c>
      <c r="B167" s="19">
        <v>28</v>
      </c>
      <c r="C167" s="19">
        <v>19</v>
      </c>
      <c r="D167" s="19">
        <v>84</v>
      </c>
    </row>
    <row r="168" spans="1:4" ht="13.5" thickBot="1" x14ac:dyDescent="0.25">
      <c r="A168" s="21" t="s">
        <v>210</v>
      </c>
      <c r="B168" s="19">
        <v>30</v>
      </c>
      <c r="C168" s="19">
        <v>20</v>
      </c>
      <c r="D168" s="19">
        <v>110</v>
      </c>
    </row>
    <row r="169" spans="1:4" ht="26.25" thickBot="1" x14ac:dyDescent="0.25">
      <c r="A169" s="21" t="s">
        <v>211</v>
      </c>
      <c r="B169" s="19">
        <v>26</v>
      </c>
      <c r="C169" s="19">
        <v>17</v>
      </c>
      <c r="D169" s="19">
        <v>114</v>
      </c>
    </row>
    <row r="170" spans="1:4" ht="13.5" thickBot="1" x14ac:dyDescent="0.25">
      <c r="A170" s="21" t="s">
        <v>212</v>
      </c>
      <c r="B170" s="19">
        <v>24</v>
      </c>
      <c r="C170" s="19">
        <v>16</v>
      </c>
      <c r="D170" s="19">
        <v>58</v>
      </c>
    </row>
    <row r="171" spans="1:4" ht="13.5" thickBot="1" x14ac:dyDescent="0.25">
      <c r="A171" s="21" t="s">
        <v>213</v>
      </c>
      <c r="B171" s="19">
        <v>36</v>
      </c>
      <c r="C171" s="19">
        <v>24</v>
      </c>
      <c r="D171" s="19">
        <v>130</v>
      </c>
    </row>
    <row r="172" spans="1:4" ht="13.5" thickBot="1" x14ac:dyDescent="0.25">
      <c r="A172" s="21" t="s">
        <v>214</v>
      </c>
      <c r="B172" s="19">
        <v>29</v>
      </c>
      <c r="C172" s="19">
        <v>20</v>
      </c>
      <c r="D172" s="19">
        <v>85</v>
      </c>
    </row>
    <row r="174" spans="1:4" ht="13.5" thickBot="1" x14ac:dyDescent="0.25">
      <c r="A174" s="21" t="s">
        <v>215</v>
      </c>
      <c r="B174" s="19">
        <v>34</v>
      </c>
      <c r="C174" s="19">
        <v>23</v>
      </c>
      <c r="D174" s="19">
        <v>75</v>
      </c>
    </row>
    <row r="175" spans="1:4" ht="13.5" thickBot="1" x14ac:dyDescent="0.25">
      <c r="A175" s="21" t="s">
        <v>216</v>
      </c>
      <c r="B175" s="19">
        <v>47</v>
      </c>
      <c r="C175" s="19">
        <v>32</v>
      </c>
      <c r="D175" s="19">
        <v>80</v>
      </c>
    </row>
    <row r="176" spans="1:4" ht="13.5" thickBot="1" x14ac:dyDescent="0.25">
      <c r="A176" s="21" t="s">
        <v>217</v>
      </c>
      <c r="B176" s="19">
        <v>38</v>
      </c>
      <c r="C176" s="19">
        <v>25</v>
      </c>
      <c r="D176" s="19">
        <v>234</v>
      </c>
    </row>
    <row r="177" spans="1:4" ht="13.5" thickBot="1" x14ac:dyDescent="0.25">
      <c r="A177" s="21" t="s">
        <v>218</v>
      </c>
      <c r="B177" s="19">
        <v>48</v>
      </c>
      <c r="C177" s="19">
        <v>32</v>
      </c>
      <c r="D177" s="19">
        <v>179</v>
      </c>
    </row>
    <row r="178" spans="1:4" ht="13.5" thickBot="1" x14ac:dyDescent="0.25">
      <c r="A178" s="21" t="s">
        <v>219</v>
      </c>
      <c r="B178" s="19">
        <v>48</v>
      </c>
      <c r="C178" s="19">
        <v>32</v>
      </c>
      <c r="D178" s="19">
        <v>80</v>
      </c>
    </row>
    <row r="179" spans="1:4" ht="13.5" thickBot="1" x14ac:dyDescent="0.25">
      <c r="A179" s="21" t="s">
        <v>220</v>
      </c>
      <c r="B179" s="19">
        <v>50</v>
      </c>
      <c r="C179" s="19">
        <v>33</v>
      </c>
      <c r="D179" s="19">
        <v>168</v>
      </c>
    </row>
    <row r="180" spans="1:4" ht="13.5" thickBot="1" x14ac:dyDescent="0.25">
      <c r="A180" s="21" t="s">
        <v>221</v>
      </c>
      <c r="B180" s="19">
        <v>64</v>
      </c>
      <c r="C180" s="19">
        <v>43</v>
      </c>
      <c r="D180" s="19">
        <v>195</v>
      </c>
    </row>
    <row r="181" spans="1:4" ht="13.5" thickBot="1" x14ac:dyDescent="0.25">
      <c r="A181" s="21" t="s">
        <v>222</v>
      </c>
      <c r="B181" s="19">
        <v>62</v>
      </c>
      <c r="C181" s="19">
        <v>41</v>
      </c>
      <c r="D181" s="19">
        <v>169</v>
      </c>
    </row>
    <row r="182" spans="1:4" ht="13.5" thickBot="1" x14ac:dyDescent="0.25">
      <c r="A182" s="21" t="s">
        <v>223</v>
      </c>
      <c r="B182" s="19">
        <v>45</v>
      </c>
      <c r="C182" s="19">
        <v>30</v>
      </c>
      <c r="D182" s="19">
        <v>128</v>
      </c>
    </row>
    <row r="183" spans="1:4" ht="13.5" thickBot="1" x14ac:dyDescent="0.25">
      <c r="A183" s="21" t="s">
        <v>224</v>
      </c>
      <c r="B183" s="19">
        <v>20</v>
      </c>
      <c r="C183" s="19">
        <v>13</v>
      </c>
      <c r="D183" s="19">
        <v>74</v>
      </c>
    </row>
    <row r="184" spans="1:4" ht="13.5" thickBot="1" x14ac:dyDescent="0.25">
      <c r="A184" s="21" t="s">
        <v>225</v>
      </c>
      <c r="B184" s="19">
        <v>48</v>
      </c>
      <c r="C184" s="19">
        <v>32</v>
      </c>
      <c r="D184" s="19">
        <v>161</v>
      </c>
    </row>
    <row r="185" spans="1:4" ht="13.5" thickBot="1" x14ac:dyDescent="0.25">
      <c r="A185" s="21" t="s">
        <v>226</v>
      </c>
      <c r="B185" s="19">
        <v>45</v>
      </c>
      <c r="C185" s="19">
        <v>30</v>
      </c>
      <c r="D185" s="19">
        <v>140</v>
      </c>
    </row>
    <row r="186" spans="1:4" ht="13.5" thickBot="1" x14ac:dyDescent="0.25">
      <c r="A186" s="21" t="s">
        <v>227</v>
      </c>
      <c r="B186" s="19">
        <v>54</v>
      </c>
      <c r="C186" s="19">
        <v>36</v>
      </c>
      <c r="D186" s="19">
        <v>197</v>
      </c>
    </row>
    <row r="187" spans="1:4" ht="13.5" thickBot="1" x14ac:dyDescent="0.25">
      <c r="A187" s="21" t="s">
        <v>228</v>
      </c>
      <c r="B187" s="19">
        <v>24</v>
      </c>
      <c r="C187" s="19">
        <v>16</v>
      </c>
      <c r="D187" s="19">
        <v>85</v>
      </c>
    </row>
    <row r="188" spans="1:4" ht="13.5" thickBot="1" x14ac:dyDescent="0.25">
      <c r="A188" s="21" t="s">
        <v>229</v>
      </c>
      <c r="B188" s="19">
        <v>33</v>
      </c>
      <c r="C188" s="19">
        <v>22</v>
      </c>
      <c r="D188" s="19">
        <v>95</v>
      </c>
    </row>
    <row r="189" spans="1:4" ht="13.5" thickBot="1" x14ac:dyDescent="0.25">
      <c r="A189" s="21" t="s">
        <v>230</v>
      </c>
      <c r="B189" s="19">
        <v>34</v>
      </c>
      <c r="C189" s="19">
        <v>23</v>
      </c>
      <c r="D189" s="19">
        <v>118</v>
      </c>
    </row>
    <row r="190" spans="1:4" ht="13.5" thickBot="1" x14ac:dyDescent="0.25">
      <c r="A190" s="21" t="s">
        <v>231</v>
      </c>
      <c r="B190" s="19">
        <v>40</v>
      </c>
      <c r="C190" s="19">
        <v>27</v>
      </c>
      <c r="D190" s="19">
        <v>115</v>
      </c>
    </row>
    <row r="191" spans="1:4" ht="13.5" thickBot="1" x14ac:dyDescent="0.25">
      <c r="A191" s="21" t="s">
        <v>232</v>
      </c>
      <c r="B191" s="19">
        <v>40</v>
      </c>
      <c r="C191" s="19">
        <v>27</v>
      </c>
      <c r="D191" s="19">
        <v>118</v>
      </c>
    </row>
    <row r="192" spans="1:4" ht="13.5" thickBot="1" x14ac:dyDescent="0.25">
      <c r="A192" s="21" t="s">
        <v>233</v>
      </c>
      <c r="B192" s="19">
        <v>35</v>
      </c>
      <c r="C192" s="19">
        <v>24</v>
      </c>
      <c r="D192" s="19">
        <v>121</v>
      </c>
    </row>
    <row r="193" spans="1:4" ht="13.5" thickBot="1" x14ac:dyDescent="0.25">
      <c r="A193" s="21" t="s">
        <v>234</v>
      </c>
      <c r="B193" s="19">
        <v>34</v>
      </c>
      <c r="C193" s="19">
        <v>23</v>
      </c>
      <c r="D193" s="19">
        <v>115</v>
      </c>
    </row>
    <row r="194" spans="1:4" ht="13.5" thickBot="1" x14ac:dyDescent="0.25">
      <c r="A194" s="21" t="s">
        <v>235</v>
      </c>
      <c r="B194" s="19">
        <v>42</v>
      </c>
      <c r="C194" s="19">
        <v>28</v>
      </c>
      <c r="D194" s="19">
        <v>100</v>
      </c>
    </row>
    <row r="195" spans="1:4" ht="13.5" thickBot="1" x14ac:dyDescent="0.25">
      <c r="A195" s="21" t="s">
        <v>236</v>
      </c>
      <c r="B195" s="28">
        <v>33</v>
      </c>
      <c r="C195" s="28">
        <v>22</v>
      </c>
      <c r="D195" s="28">
        <v>195</v>
      </c>
    </row>
    <row r="196" spans="1:4" ht="13.5" thickBot="1" x14ac:dyDescent="0.25">
      <c r="A196" s="21" t="s">
        <v>237</v>
      </c>
      <c r="B196" s="19">
        <v>27</v>
      </c>
      <c r="C196" s="19">
        <v>18</v>
      </c>
      <c r="D196" s="19">
        <v>112</v>
      </c>
    </row>
    <row r="197" spans="1:4" ht="13.5" thickBot="1" x14ac:dyDescent="0.25">
      <c r="A197" s="21" t="s">
        <v>238</v>
      </c>
      <c r="B197" s="19">
        <v>29</v>
      </c>
      <c r="C197" s="19">
        <v>20</v>
      </c>
      <c r="D197" s="19">
        <v>124</v>
      </c>
    </row>
    <row r="198" spans="1:4" ht="13.5" thickBot="1" x14ac:dyDescent="0.25">
      <c r="A198" s="21" t="s">
        <v>239</v>
      </c>
      <c r="B198" s="19">
        <v>22</v>
      </c>
      <c r="C198" s="19">
        <v>15</v>
      </c>
      <c r="D198" s="19">
        <v>94</v>
      </c>
    </row>
    <row r="199" spans="1:4" ht="13.5" thickBot="1" x14ac:dyDescent="0.25">
      <c r="A199" s="21" t="s">
        <v>240</v>
      </c>
      <c r="B199" s="19">
        <v>34</v>
      </c>
      <c r="C199" s="19">
        <v>23</v>
      </c>
      <c r="D199" s="19">
        <v>150</v>
      </c>
    </row>
    <row r="200" spans="1:4" ht="13.5" thickBot="1" x14ac:dyDescent="0.25">
      <c r="A200" s="21" t="s">
        <v>241</v>
      </c>
      <c r="B200" s="19">
        <v>38</v>
      </c>
      <c r="C200" s="19">
        <v>25</v>
      </c>
      <c r="D200" s="19">
        <v>140</v>
      </c>
    </row>
    <row r="201" spans="1:4" ht="13.5" thickBot="1" x14ac:dyDescent="0.25">
      <c r="A201" s="21" t="s">
        <v>242</v>
      </c>
      <c r="B201" s="19">
        <v>27</v>
      </c>
      <c r="C201" s="19">
        <v>18</v>
      </c>
      <c r="D201" s="19">
        <v>118</v>
      </c>
    </row>
    <row r="202" spans="1:4" ht="13.5" thickBot="1" x14ac:dyDescent="0.25">
      <c r="A202" s="21" t="s">
        <v>243</v>
      </c>
      <c r="B202" s="28">
        <v>46</v>
      </c>
      <c r="C202" s="28">
        <v>31</v>
      </c>
      <c r="D202" s="28">
        <v>143</v>
      </c>
    </row>
    <row r="203" spans="1:4" ht="13.5" thickBot="1" x14ac:dyDescent="0.25">
      <c r="A203" s="21" t="s">
        <v>244</v>
      </c>
      <c r="B203" s="19">
        <v>47</v>
      </c>
      <c r="C203" s="19">
        <v>32</v>
      </c>
      <c r="D203" s="19">
        <v>201</v>
      </c>
    </row>
    <row r="204" spans="1:4" ht="13.5" thickBot="1" x14ac:dyDescent="0.25">
      <c r="A204" s="21" t="s">
        <v>245</v>
      </c>
      <c r="B204" s="19">
        <v>38</v>
      </c>
      <c r="C204" s="19">
        <v>25</v>
      </c>
      <c r="D204" s="19">
        <v>110</v>
      </c>
    </row>
    <row r="205" spans="1:4" ht="13.5" thickBot="1" x14ac:dyDescent="0.25">
      <c r="A205" s="21" t="s">
        <v>246</v>
      </c>
      <c r="B205" s="28">
        <v>39</v>
      </c>
      <c r="C205" s="28">
        <v>26</v>
      </c>
      <c r="D205" s="28">
        <v>118</v>
      </c>
    </row>
    <row r="206" spans="1:4" ht="13.5" thickBot="1" x14ac:dyDescent="0.25">
      <c r="A206" s="21" t="s">
        <v>247</v>
      </c>
      <c r="B206" s="19">
        <v>39</v>
      </c>
      <c r="C206" s="19">
        <v>26</v>
      </c>
      <c r="D206" s="19">
        <v>94</v>
      </c>
    </row>
    <row r="207" spans="1:4" ht="13.5" thickBot="1" x14ac:dyDescent="0.25">
      <c r="A207" s="21" t="s">
        <v>248</v>
      </c>
      <c r="B207" s="19">
        <v>45</v>
      </c>
      <c r="C207" s="19">
        <v>30</v>
      </c>
      <c r="D207" s="19">
        <v>177</v>
      </c>
    </row>
    <row r="208" spans="1:4" ht="13.5" thickBot="1" x14ac:dyDescent="0.25">
      <c r="A208" s="21" t="s">
        <v>249</v>
      </c>
      <c r="B208" s="19">
        <v>64</v>
      </c>
      <c r="C208" s="19">
        <v>43</v>
      </c>
      <c r="D208" s="19">
        <v>163</v>
      </c>
    </row>
    <row r="209" spans="1:4" ht="13.5" thickBot="1" x14ac:dyDescent="0.25">
      <c r="A209" s="21" t="s">
        <v>251</v>
      </c>
      <c r="B209" s="28">
        <v>26</v>
      </c>
      <c r="C209" s="28">
        <v>17</v>
      </c>
      <c r="D209" s="28">
        <v>120</v>
      </c>
    </row>
    <row r="210" spans="1:4" ht="13.5" thickBot="1" x14ac:dyDescent="0.25">
      <c r="A210" s="21" t="s">
        <v>252</v>
      </c>
      <c r="B210" s="28">
        <v>29</v>
      </c>
      <c r="C210" s="28">
        <v>20</v>
      </c>
      <c r="D210" s="28">
        <v>55</v>
      </c>
    </row>
    <row r="211" spans="1:4" ht="13.5" thickBot="1" x14ac:dyDescent="0.25">
      <c r="A211" s="21" t="s">
        <v>253</v>
      </c>
      <c r="B211" s="28">
        <v>17</v>
      </c>
      <c r="C211" s="28">
        <v>12</v>
      </c>
      <c r="D211" s="28">
        <v>95</v>
      </c>
    </row>
    <row r="212" spans="1:4" ht="13.5" thickBot="1" x14ac:dyDescent="0.25">
      <c r="A212" s="21" t="s">
        <v>254</v>
      </c>
      <c r="B212" s="19">
        <v>40</v>
      </c>
      <c r="C212" s="19">
        <v>27</v>
      </c>
      <c r="D212" s="19">
        <v>115</v>
      </c>
    </row>
    <row r="213" spans="1:4" ht="13.5" thickBot="1" x14ac:dyDescent="0.25">
      <c r="A213" s="21" t="s">
        <v>255</v>
      </c>
      <c r="B213" s="19">
        <v>33</v>
      </c>
      <c r="C213" s="19">
        <v>22</v>
      </c>
      <c r="D213" s="19">
        <v>108</v>
      </c>
    </row>
    <row r="214" spans="1:4" ht="13.5" thickBot="1" x14ac:dyDescent="0.25">
      <c r="A214" s="21" t="s">
        <v>256</v>
      </c>
      <c r="B214" s="28">
        <v>41</v>
      </c>
      <c r="C214" s="28">
        <v>28</v>
      </c>
      <c r="D214" s="28">
        <v>143</v>
      </c>
    </row>
    <row r="215" spans="1:4" ht="13.5" thickBot="1" x14ac:dyDescent="0.25">
      <c r="A215" s="21" t="s">
        <v>257</v>
      </c>
      <c r="B215" s="28">
        <v>26</v>
      </c>
      <c r="C215" s="28">
        <v>17</v>
      </c>
      <c r="D215" s="19">
        <v>98</v>
      </c>
    </row>
    <row r="216" spans="1:4" ht="13.5" thickBot="1" x14ac:dyDescent="0.25">
      <c r="A216" s="21" t="s">
        <v>258</v>
      </c>
      <c r="B216" s="19">
        <v>22</v>
      </c>
      <c r="C216" s="19">
        <v>15</v>
      </c>
      <c r="D216" s="19">
        <v>63</v>
      </c>
    </row>
    <row r="217" spans="1:4" ht="13.5" thickBot="1" x14ac:dyDescent="0.25">
      <c r="A217" s="21" t="s">
        <v>259</v>
      </c>
      <c r="B217" s="28">
        <v>48</v>
      </c>
      <c r="C217" s="28">
        <v>32</v>
      </c>
      <c r="D217" s="28">
        <v>90</v>
      </c>
    </row>
    <row r="218" spans="1:4" ht="13.5" thickBot="1" x14ac:dyDescent="0.25">
      <c r="A218" s="21" t="s">
        <v>260</v>
      </c>
      <c r="B218" s="19">
        <v>62</v>
      </c>
      <c r="C218" s="19">
        <v>41</v>
      </c>
      <c r="D218" s="19">
        <v>175</v>
      </c>
    </row>
    <row r="219" spans="1:4" ht="13.5" thickBot="1" x14ac:dyDescent="0.25">
      <c r="A219" s="21" t="s">
        <v>261</v>
      </c>
      <c r="B219" s="19">
        <v>58</v>
      </c>
      <c r="C219" s="19">
        <v>39</v>
      </c>
      <c r="D219" s="19">
        <v>265</v>
      </c>
    </row>
    <row r="220" spans="1:4" ht="13.5" thickBot="1" x14ac:dyDescent="0.25">
      <c r="A220" s="21" t="s">
        <v>262</v>
      </c>
      <c r="B220" s="19">
        <v>54</v>
      </c>
      <c r="C220" s="19">
        <v>36</v>
      </c>
      <c r="D220" s="19">
        <v>209</v>
      </c>
    </row>
    <row r="221" spans="1:4" ht="13.5" thickBot="1" x14ac:dyDescent="0.25">
      <c r="A221" s="21" t="s">
        <v>263</v>
      </c>
      <c r="B221" s="19">
        <v>63</v>
      </c>
      <c r="C221" s="19">
        <v>42</v>
      </c>
      <c r="D221" s="19">
        <v>138</v>
      </c>
    </row>
    <row r="222" spans="1:4" ht="13.5" thickBot="1" x14ac:dyDescent="0.25">
      <c r="A222" s="21" t="s">
        <v>264</v>
      </c>
      <c r="B222" s="19">
        <v>56</v>
      </c>
      <c r="C222" s="19">
        <v>37</v>
      </c>
      <c r="D222" s="19">
        <v>274</v>
      </c>
    </row>
    <row r="223" spans="1:4" ht="13.5" thickBot="1" x14ac:dyDescent="0.25">
      <c r="A223" s="21" t="s">
        <v>265</v>
      </c>
      <c r="B223" s="19">
        <v>64</v>
      </c>
      <c r="C223" s="19">
        <v>43</v>
      </c>
      <c r="D223" s="19">
        <v>151</v>
      </c>
    </row>
    <row r="224" spans="1:4" ht="13.5" thickBot="1" x14ac:dyDescent="0.25">
      <c r="A224" s="21" t="s">
        <v>266</v>
      </c>
      <c r="B224" s="19">
        <v>58</v>
      </c>
      <c r="C224" s="19">
        <v>39</v>
      </c>
      <c r="D224" s="19">
        <v>282</v>
      </c>
    </row>
    <row r="225" spans="1:4" ht="13.5" thickBot="1" x14ac:dyDescent="0.25">
      <c r="A225" s="21" t="s">
        <v>267</v>
      </c>
      <c r="B225" s="19">
        <v>51</v>
      </c>
      <c r="C225" s="19">
        <v>34</v>
      </c>
      <c r="D225" s="19">
        <v>314</v>
      </c>
    </row>
    <row r="226" spans="1:4" ht="13.5" thickBot="1" x14ac:dyDescent="0.25">
      <c r="A226" s="21" t="s">
        <v>268</v>
      </c>
      <c r="B226" s="19">
        <v>62</v>
      </c>
      <c r="C226" s="19">
        <v>41</v>
      </c>
      <c r="D226" s="19">
        <v>276</v>
      </c>
    </row>
    <row r="227" spans="1:4" ht="13.5" thickBot="1" x14ac:dyDescent="0.25">
      <c r="A227" s="21" t="s">
        <v>269</v>
      </c>
      <c r="B227" s="19">
        <v>51</v>
      </c>
      <c r="C227" s="19">
        <v>34</v>
      </c>
      <c r="D227" s="19">
        <v>138</v>
      </c>
    </row>
    <row r="228" spans="1:4" ht="13.5" thickBot="1" x14ac:dyDescent="0.25">
      <c r="A228" s="21" t="s">
        <v>270</v>
      </c>
      <c r="B228" s="19">
        <v>34</v>
      </c>
      <c r="C228" s="19">
        <v>23</v>
      </c>
      <c r="D228" s="28">
        <v>104</v>
      </c>
    </row>
    <row r="229" spans="1:4" ht="13.5" thickBot="1" x14ac:dyDescent="0.25">
      <c r="A229" s="21"/>
      <c r="B229" s="19"/>
      <c r="C229" s="19"/>
      <c r="D229" s="28"/>
    </row>
    <row r="230" spans="1:4" ht="13.5" thickBot="1" x14ac:dyDescent="0.25">
      <c r="A230" s="21" t="s">
        <v>271</v>
      </c>
      <c r="B230" s="19">
        <v>52</v>
      </c>
      <c r="C230" s="19">
        <v>35</v>
      </c>
      <c r="D230" s="19">
        <v>160</v>
      </c>
    </row>
    <row r="231" spans="1:4" ht="13.5" thickBot="1" x14ac:dyDescent="0.25">
      <c r="A231" s="21" t="s">
        <v>272</v>
      </c>
      <c r="B231" s="28">
        <v>45</v>
      </c>
      <c r="C231" s="28">
        <v>30</v>
      </c>
      <c r="D231" s="19">
        <v>127</v>
      </c>
    </row>
    <row r="232" spans="1:4" ht="13.5" thickBot="1" x14ac:dyDescent="0.25">
      <c r="A232" s="21" t="s">
        <v>273</v>
      </c>
      <c r="B232" s="28">
        <v>65</v>
      </c>
      <c r="C232" s="28">
        <v>44</v>
      </c>
      <c r="D232" s="28">
        <v>156</v>
      </c>
    </row>
    <row r="233" spans="1:4" ht="13.5" thickBot="1" x14ac:dyDescent="0.25">
      <c r="A233" s="21" t="s">
        <v>274</v>
      </c>
      <c r="B233" s="19">
        <v>41</v>
      </c>
      <c r="C233" s="19">
        <v>28</v>
      </c>
      <c r="D233" s="19">
        <v>86</v>
      </c>
    </row>
    <row r="234" spans="1:4" ht="13.5" thickBot="1" x14ac:dyDescent="0.25">
      <c r="A234" s="21" t="s">
        <v>275</v>
      </c>
      <c r="B234" s="19">
        <v>20</v>
      </c>
      <c r="C234" s="19">
        <v>13</v>
      </c>
      <c r="D234" s="19">
        <v>98</v>
      </c>
    </row>
    <row r="235" spans="1:4" ht="13.5" thickBot="1" x14ac:dyDescent="0.25">
      <c r="A235" s="21" t="s">
        <v>276</v>
      </c>
      <c r="B235" s="19">
        <v>46</v>
      </c>
      <c r="C235" s="19">
        <v>31</v>
      </c>
      <c r="D235" s="19">
        <v>74</v>
      </c>
    </row>
    <row r="236" spans="1:4" ht="13.5" thickBot="1" x14ac:dyDescent="0.25">
      <c r="A236" s="21" t="s">
        <v>277</v>
      </c>
      <c r="B236" s="19">
        <v>45</v>
      </c>
      <c r="C236" s="19">
        <v>30</v>
      </c>
      <c r="D236" s="19">
        <v>116</v>
      </c>
    </row>
    <row r="240" spans="1:4" x14ac:dyDescent="0.2">
      <c r="A240" s="22" t="s">
        <v>280</v>
      </c>
    </row>
    <row r="241" spans="1:1" x14ac:dyDescent="0.2">
      <c r="A241" s="22" t="s">
        <v>281</v>
      </c>
    </row>
    <row r="243" spans="1:1" x14ac:dyDescent="0.2">
      <c r="A243" s="22" t="s">
        <v>293</v>
      </c>
    </row>
    <row r="244" spans="1:1" x14ac:dyDescent="0.2">
      <c r="A244" s="22" t="s">
        <v>294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Reisekosten</vt:lpstr>
      <vt:lpstr>Reisezweck</vt:lpstr>
      <vt:lpstr>Verpflegungspauschale 2020</vt:lpstr>
      <vt:lpstr>Reisekosten!Druckbereich</vt:lpstr>
      <vt:lpstr>Reisezweck!Druckbereich</vt:lpstr>
    </vt:vector>
  </TitlesOfParts>
  <Company>Kurhessen-Thüringen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Schwerzel</dc:creator>
  <cp:lastModifiedBy>Kimm, Rosemarie (Personalabteilung)</cp:lastModifiedBy>
  <cp:lastPrinted>2020-02-12T12:38:29Z</cp:lastPrinted>
  <dcterms:created xsi:type="dcterms:W3CDTF">2003-10-09T15:11:44Z</dcterms:created>
  <dcterms:modified xsi:type="dcterms:W3CDTF">2020-11-13T13:04:20Z</dcterms:modified>
</cp:coreProperties>
</file>